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firstSheet="3" activeTab="11"/>
  </bookViews>
  <sheets>
    <sheet name="4.sz. melléklet" sheetId="1" r:id="rId1"/>
    <sheet name="5. sz. melléklet" sheetId="2" r:id="rId2"/>
    <sheet name="7. sz. melléklet" sheetId="3" r:id="rId3"/>
    <sheet name="8.sz.melléklet" sheetId="4" r:id="rId4"/>
    <sheet name="9.sz.melléklet" sheetId="5" r:id="rId5"/>
    <sheet name="10.sz.melléklet" sheetId="6" r:id="rId6"/>
    <sheet name="11.sz.melléklet" sheetId="7" r:id="rId7"/>
    <sheet name="12.sz.melléklet" sheetId="8" r:id="rId8"/>
    <sheet name="13.sz. melléklet" sheetId="9" r:id="rId9"/>
    <sheet name="15. sz.melléklet" sheetId="10" r:id="rId10"/>
    <sheet name="16. sz. melléklet" sheetId="11" r:id="rId11"/>
    <sheet name="17.sz.melléklet" sheetId="12" r:id="rId12"/>
  </sheets>
  <definedNames>
    <definedName name="_xlnm.Print_Titles" localSheetId="3">'8.sz.melléklet'!$1:$5</definedName>
    <definedName name="_xlnm.Print_Area" localSheetId="10">'16. sz. melléklet'!$A$3:$B$38</definedName>
    <definedName name="_xlnm.Print_Area" localSheetId="1">'5. sz. melléklet'!$A$1:$G$32</definedName>
  </definedNames>
  <calcPr fullCalcOnLoad="1"/>
</workbook>
</file>

<file path=xl/sharedStrings.xml><?xml version="1.0" encoding="utf-8"?>
<sst xmlns="http://schemas.openxmlformats.org/spreadsheetml/2006/main" count="595" uniqueCount="456">
  <si>
    <t>Megnevezés</t>
  </si>
  <si>
    <t>Felhalmozási és tőkejellegű bevételek</t>
  </si>
  <si>
    <t>Intézmény</t>
  </si>
  <si>
    <t>Bevételek</t>
  </si>
  <si>
    <t>Működési</t>
  </si>
  <si>
    <t>Költségvetési támogatás</t>
  </si>
  <si>
    <t>Összesen</t>
  </si>
  <si>
    <t>Napraforgó Óvoda</t>
  </si>
  <si>
    <t>Hóvirág Bölcsőde</t>
  </si>
  <si>
    <t>Kossuth Lajos Közösségi Ház és Könyvtár</t>
  </si>
  <si>
    <t>Intézményi működési bevételek</t>
  </si>
  <si>
    <t>Személyi juttatások</t>
  </si>
  <si>
    <t>Ellátottak pénzbeli juttatásai</t>
  </si>
  <si>
    <t>Kimutatás</t>
  </si>
  <si>
    <t>Bécsi úti csatorna hitel (MFB)</t>
  </si>
  <si>
    <t>Tőketartozás</t>
  </si>
  <si>
    <t>Kamattartozás</t>
  </si>
  <si>
    <t>Összes tőketartozás</t>
  </si>
  <si>
    <t>Összes kamattartozás</t>
  </si>
  <si>
    <t>Mindösszesen:</t>
  </si>
  <si>
    <t>adósságállományról</t>
  </si>
  <si>
    <t>adatok eFt</t>
  </si>
  <si>
    <t>Függő, átfutó tételek</t>
  </si>
  <si>
    <t>pénzmaradvány felhasználása</t>
  </si>
  <si>
    <t>Bevételek pénzforgalmi alakulása</t>
  </si>
  <si>
    <t>Kiadások</t>
  </si>
  <si>
    <t>Ered. ei.</t>
  </si>
  <si>
    <t>Mód.ei.</t>
  </si>
  <si>
    <t>Ered.ei.</t>
  </si>
  <si>
    <t>1.,Műk.kiad.t fin.bevét.</t>
  </si>
  <si>
    <t>1.,Működési kiadások</t>
  </si>
  <si>
    <t>a./ Int.műk.bevételek</t>
  </si>
  <si>
    <t>Munkaadót terh. Járulék</t>
  </si>
  <si>
    <t xml:space="preserve">    - helyi adó bev.</t>
  </si>
  <si>
    <t>Dologi és egy.folyó kiad</t>
  </si>
  <si>
    <t xml:space="preserve">    - adóbírság, pótlék</t>
  </si>
  <si>
    <t>Műk.célú pe.átadás</t>
  </si>
  <si>
    <t>Társ.és szocpol.juttatás</t>
  </si>
  <si>
    <t>c./ Műk.célra átv. p.eszk.</t>
  </si>
  <si>
    <t>d./ Állami hozzájárulás</t>
  </si>
  <si>
    <t xml:space="preserve">    - jöved.pótló tám.kieg.</t>
  </si>
  <si>
    <t xml:space="preserve">   - kiegészítő tám.</t>
  </si>
  <si>
    <t xml:space="preserve"> céljell.decentr.tám</t>
  </si>
  <si>
    <t>Együtt:</t>
  </si>
  <si>
    <t>Felhalmozási bevétel</t>
  </si>
  <si>
    <t>Felhalm.i kiadások</t>
  </si>
  <si>
    <t>Felújítások</t>
  </si>
  <si>
    <t>Beruházások</t>
  </si>
  <si>
    <t>Céltámogatás</t>
  </si>
  <si>
    <t>Felhalm.célú pe.átadás</t>
  </si>
  <si>
    <t>Céljell. Decentr. Tám.</t>
  </si>
  <si>
    <t>Kommunális adó</t>
  </si>
  <si>
    <t>Felhalm.célra átvett pe.</t>
  </si>
  <si>
    <t>Együtt</t>
  </si>
  <si>
    <t>Tárgyévi bev.k össz.</t>
  </si>
  <si>
    <t>Tárgyévi kiadások össz.</t>
  </si>
  <si>
    <t>3., Finanszírozási bev.</t>
  </si>
  <si>
    <t>3., Finanszírozási kiad.</t>
  </si>
  <si>
    <t>Hiteltörlesztés</t>
  </si>
  <si>
    <t>Kölcsönök visszatérülése</t>
  </si>
  <si>
    <t>Általános tartalék</t>
  </si>
  <si>
    <t>Pénzforg.nélküli bevét.</t>
  </si>
  <si>
    <t>Céltartalék</t>
  </si>
  <si>
    <t>Függő, átfutó, kiegy.bev.</t>
  </si>
  <si>
    <t xml:space="preserve">BEVÉTELEK ÖSSZ         </t>
  </si>
  <si>
    <t>KIADÁSOK Össz</t>
  </si>
  <si>
    <t>Üröm Község Önkormányzata</t>
  </si>
  <si>
    <t>Teljesítés</t>
  </si>
  <si>
    <t>Eredeti előirányzat</t>
  </si>
  <si>
    <t>Módosított előirányzat</t>
  </si>
  <si>
    <t>1.</t>
  </si>
  <si>
    <t>2.</t>
  </si>
  <si>
    <t>Munkaadót terh.járulékok</t>
  </si>
  <si>
    <t>3.</t>
  </si>
  <si>
    <t>Dologi és egyéb kiadások</t>
  </si>
  <si>
    <t>4.</t>
  </si>
  <si>
    <t>Pénzeszköz átadás egyéb tám.</t>
  </si>
  <si>
    <t>5.</t>
  </si>
  <si>
    <t>6.</t>
  </si>
  <si>
    <t>Felújítás</t>
  </si>
  <si>
    <t>7.</t>
  </si>
  <si>
    <t>Felhalmozási kiadások</t>
  </si>
  <si>
    <t>8.</t>
  </si>
  <si>
    <t>Hitelek kiadásai</t>
  </si>
  <si>
    <t>9.</t>
  </si>
  <si>
    <t>Értékpapírok kiadásai</t>
  </si>
  <si>
    <t>10.</t>
  </si>
  <si>
    <t>Pénzforgalmi kiad.(01+..+09)</t>
  </si>
  <si>
    <t>11.</t>
  </si>
  <si>
    <t>12.</t>
  </si>
  <si>
    <t>Kiegyenlítő, függő, átfogó k.össz.</t>
  </si>
  <si>
    <t>13.</t>
  </si>
  <si>
    <t>Kiadások összesen (10+11+12)</t>
  </si>
  <si>
    <t>14.</t>
  </si>
  <si>
    <t>15.</t>
  </si>
  <si>
    <t>16.</t>
  </si>
  <si>
    <t>Felhalmozási és tőke jell.bevét.</t>
  </si>
  <si>
    <t>17.</t>
  </si>
  <si>
    <t>16-ból önk.sajátos felh.és tőkeb.</t>
  </si>
  <si>
    <t>18.</t>
  </si>
  <si>
    <t>Támogatások kieg.és átvett pe-k.</t>
  </si>
  <si>
    <t>19.</t>
  </si>
  <si>
    <t>18-ból önk.költságvetési tám.</t>
  </si>
  <si>
    <t>20.</t>
  </si>
  <si>
    <t>Hitelek és kölcsönök bevételei</t>
  </si>
  <si>
    <t>21.</t>
  </si>
  <si>
    <t>Értékpapírok bevételei</t>
  </si>
  <si>
    <t>22.</t>
  </si>
  <si>
    <t>Pénzforgalmi bevét. (14+15+16+18+20+21)</t>
  </si>
  <si>
    <t>23.</t>
  </si>
  <si>
    <t>Pénzforg.nélk.bevételek</t>
  </si>
  <si>
    <t>24.</t>
  </si>
  <si>
    <t>Kiegyenlítő, függő, átfogó bevét.</t>
  </si>
  <si>
    <t>25.</t>
  </si>
  <si>
    <t>Bevételek összege (22+23+24)</t>
  </si>
  <si>
    <t>Egyszerűsített pénzforgalmi jelentés</t>
  </si>
  <si>
    <t>Sorsz.</t>
  </si>
  <si>
    <t>Egyszerűsített mérleg</t>
  </si>
  <si>
    <t xml:space="preserve">Előző </t>
  </si>
  <si>
    <t xml:space="preserve">Audit.i </t>
  </si>
  <si>
    <t>Előző évi</t>
  </si>
  <si>
    <t>Tárgyévi</t>
  </si>
  <si>
    <t>Audit.i</t>
  </si>
  <si>
    <t xml:space="preserve">Tárgyévi  </t>
  </si>
  <si>
    <t xml:space="preserve">Tárgyévi </t>
  </si>
  <si>
    <t>Eszközök</t>
  </si>
  <si>
    <t>évi záró</t>
  </si>
  <si>
    <t>eltérés</t>
  </si>
  <si>
    <t>auditált</t>
  </si>
  <si>
    <t>záró-</t>
  </si>
  <si>
    <t>Források</t>
  </si>
  <si>
    <t>záró</t>
  </si>
  <si>
    <t>adatok</t>
  </si>
  <si>
    <t>( +, - )</t>
  </si>
  <si>
    <t>záróadat</t>
  </si>
  <si>
    <t>adat</t>
  </si>
  <si>
    <t>( +,- )</t>
  </si>
  <si>
    <t>A. BEFEKTETETT ESZK.</t>
  </si>
  <si>
    <t>C. SAJÁT TŐKE</t>
  </si>
  <si>
    <t>I. Immat. javak</t>
  </si>
  <si>
    <t>I. Induló tőke</t>
  </si>
  <si>
    <t>II. Tárgyi eszközök</t>
  </si>
  <si>
    <t>II. Tőkeváltozások</t>
  </si>
  <si>
    <t>III. Befekt. p.ü.-i eszk.</t>
  </si>
  <si>
    <t>IV.Üzemelt.re, kez.re átadott eszközök</t>
  </si>
  <si>
    <t>D. TARTALÉKOK</t>
  </si>
  <si>
    <t>I. Költségvetési tart.</t>
  </si>
  <si>
    <t>B. FORGÓESZKÖZÖK</t>
  </si>
  <si>
    <t>II. Vállalkozási tart.</t>
  </si>
  <si>
    <t>I. Készletek</t>
  </si>
  <si>
    <t>II. Követelések</t>
  </si>
  <si>
    <t>E. KÖTELEZETTSÉG</t>
  </si>
  <si>
    <t>III. Értékpapírok</t>
  </si>
  <si>
    <t>I. Hosszú lej. köt.</t>
  </si>
  <si>
    <t>IV. Pénzeszközök</t>
  </si>
  <si>
    <t>II. Rövid lej. köt.</t>
  </si>
  <si>
    <t>V. Egyéb aktív p.ü.-i elszámolások</t>
  </si>
  <si>
    <t>III. Egyéb passzív pénzügyi lesz.</t>
  </si>
  <si>
    <t>Pénzmaradvány - kimutatás</t>
  </si>
  <si>
    <t>eFt</t>
  </si>
  <si>
    <t>Pénztárak és betétkv.k záróegyenl.i</t>
  </si>
  <si>
    <t>Záró pénzkészlet  (1+2)</t>
  </si>
  <si>
    <t>Ktg-vetési aktív kiegy.elszám.záróegynl.e</t>
  </si>
  <si>
    <t>Passzív kiegyenl.elsz.k záróegyenl.i (-)</t>
  </si>
  <si>
    <t>Ktg-vetési aktív átfutó elszám.k záróegy</t>
  </si>
  <si>
    <t>Passzív átfutó elsz.záróegyenl. (-)</t>
  </si>
  <si>
    <t>Ktg-vetési aktív függő elsz.záróegyenl.</t>
  </si>
  <si>
    <t>Passzív függő elszám.záróegyenl. (-)</t>
  </si>
  <si>
    <t>Aktív és passzív pénzügyi elszám.össz.</t>
  </si>
  <si>
    <t>Előző években képződött tart.maradv. (-)</t>
  </si>
  <si>
    <t>Ktg-vetési kiutalás kiutalatlan tám. Miatt</t>
  </si>
  <si>
    <t>Költségvetési pénzmaradvány (12+13+14)</t>
  </si>
  <si>
    <t xml:space="preserve"> - Ebből kötlezettséggel terhelt pénzmar.</t>
  </si>
  <si>
    <t xml:space="preserve"> - Ebből szabad pénzmaradvány</t>
  </si>
  <si>
    <t>Záró pénzkészlet</t>
  </si>
  <si>
    <t xml:space="preserve">Egyéb akt.és passz.pénzügyi </t>
  </si>
  <si>
    <t>elszám.k záró egyenlege (+,-)</t>
  </si>
  <si>
    <t>Előző év(ek)ben képzett tartalé-</t>
  </si>
  <si>
    <t>kok maradványa (-)</t>
  </si>
  <si>
    <t xml:space="preserve">Vállalk.i tev.pénzforg.i </t>
  </si>
  <si>
    <t>eredménye (-)</t>
  </si>
  <si>
    <t>Tárgyévi helyesbített pénz-</t>
  </si>
  <si>
    <t>maradvány  ( 1+ -2-3-4 )</t>
  </si>
  <si>
    <t>Finanszírozásból származó</t>
  </si>
  <si>
    <t>korrekció (+,-)</t>
  </si>
  <si>
    <t>Pénzmaradványt terhelő</t>
  </si>
  <si>
    <t>elvonások (+,-)</t>
  </si>
  <si>
    <t xml:space="preserve">Vállalk.i tev.eredményéből alap- </t>
  </si>
  <si>
    <t>tev.ellátására felhasznált összeg</t>
  </si>
  <si>
    <t xml:space="preserve">Ktg.-i pénzmaradványt külön </t>
  </si>
  <si>
    <t>jogsz.alapján mód.tétel (+,-)</t>
  </si>
  <si>
    <t>Módosított pénzmaradvány</t>
  </si>
  <si>
    <t xml:space="preserve"> ( 5+6+7+8+9 )</t>
  </si>
  <si>
    <t>10-es sorból az Eg.bizt.Alapból</t>
  </si>
  <si>
    <t>folyósított pénzeszköz</t>
  </si>
  <si>
    <t>Felújítási és beruházási előirányzatának teljesítése</t>
  </si>
  <si>
    <t>Üröm Község Önkormányzatának</t>
  </si>
  <si>
    <t>Célonként</t>
  </si>
  <si>
    <t xml:space="preserve">     a.,Ingatlanok felújítása</t>
  </si>
  <si>
    <t xml:space="preserve">         - Épületek felújítása</t>
  </si>
  <si>
    <t xml:space="preserve">                - Cigányárok</t>
  </si>
  <si>
    <t xml:space="preserve">         - Egyéb építmények / utak, terek / felújítása</t>
  </si>
  <si>
    <t xml:space="preserve">      b., Járművek felújítása</t>
  </si>
  <si>
    <t xml:space="preserve">      c., Egyéb gépek, berendezések, felszerelések / hangszer / felújítása</t>
  </si>
  <si>
    <t xml:space="preserve">      d,  Felújítások ÁFÁ-ja</t>
  </si>
  <si>
    <t>Felújítások összesen</t>
  </si>
  <si>
    <t>Beruházások összesen :</t>
  </si>
  <si>
    <t xml:space="preserve">                - könyvtár ( müv.ház) villanysz.</t>
  </si>
  <si>
    <t>Gyermekjóléti szolgáltatás</t>
  </si>
  <si>
    <t>2012 évi Bevételeinek és Kiadásainak Mérlege</t>
  </si>
  <si>
    <t>Felhalm-i és tőkejellegű bev.</t>
  </si>
  <si>
    <t>Egyszerűsített pénzmaradvány - kimutatás</t>
  </si>
  <si>
    <t>Sorsz</t>
  </si>
  <si>
    <t>Auditálási eltérések</t>
  </si>
  <si>
    <t xml:space="preserve"> Előző évi ktg-vetési beszámoló záróadatai</t>
  </si>
  <si>
    <t>Előző évi auditált beszámoló adatai</t>
  </si>
  <si>
    <t xml:space="preserve"> Tárgyévi ktg-vetési beszámoló záróadatai</t>
  </si>
  <si>
    <t>Felhalm.-i c. pü-i befektetések</t>
  </si>
  <si>
    <t>adatok E Ft-ban</t>
  </si>
  <si>
    <t>település összesen</t>
  </si>
  <si>
    <t>Üröm Község Önkormányzata település összesen</t>
  </si>
  <si>
    <t xml:space="preserve">Üröm Község Önkormányzata </t>
  </si>
  <si>
    <t xml:space="preserve">           Üröm Község Önkormányzata település összesen </t>
  </si>
  <si>
    <t>Polgármesteri Hivatal</t>
  </si>
  <si>
    <t>Önkormányzat</t>
  </si>
  <si>
    <t>Társadalombiz.-tól egyéb átvett pénzeszköz, támogatásértékű bevétel</t>
  </si>
  <si>
    <t>2013. év</t>
  </si>
  <si>
    <t>Adósságállomány 2013.12.31</t>
  </si>
  <si>
    <t>Függő, átfutó, kiegy.kiad.</t>
  </si>
  <si>
    <t>b./ Önk.sajátos,közhat.bev.</t>
  </si>
  <si>
    <t>önk</t>
  </si>
  <si>
    <t>ph</t>
  </si>
  <si>
    <t>ino</t>
  </si>
  <si>
    <t>műv.h.</t>
  </si>
  <si>
    <t>ovi</t>
  </si>
  <si>
    <t>bölcsi</t>
  </si>
  <si>
    <t>gyerm.j</t>
  </si>
  <si>
    <t xml:space="preserve">Ktg-vetési befiz.töblettámogatás miatt </t>
  </si>
  <si>
    <t xml:space="preserve">Tárgyévi helyesbített pénzmaradvány </t>
  </si>
  <si>
    <t xml:space="preserve">                - Polg. Hiv épület hátsó homlokzata</t>
  </si>
  <si>
    <t xml:space="preserve">                - Dózsa Gy. Út 18. (Közösségi Ház)</t>
  </si>
  <si>
    <t xml:space="preserve">                - Dózsa györgy út vízátfolyás megszünt. +Rókahegyi buzgár</t>
  </si>
  <si>
    <t xml:space="preserve">      a., Járdaépítés Dózsa Gy. Út és Gábor Áron stny. között</t>
  </si>
  <si>
    <t xml:space="preserve">      b., Egyéb szellemi termékek vásárlása (tervek elkészítése)</t>
  </si>
  <si>
    <t xml:space="preserve">      c., Ingatlanok vás.sa, lét.se, bővítése és egyéb bővítések</t>
  </si>
  <si>
    <t xml:space="preserve">                 orvosi rendelő</t>
  </si>
  <si>
    <t xml:space="preserve">                 szennyvízátemelő kapacitásbővítés</t>
  </si>
  <si>
    <t xml:space="preserve">                 játszótér Polg. Hiv. előtt</t>
  </si>
  <si>
    <t xml:space="preserve">      d., Gépek, berendezések, feslszerelések vásárlása </t>
  </si>
  <si>
    <t xml:space="preserve">      e., Egyéb útépítés, járdaépítés</t>
  </si>
  <si>
    <t xml:space="preserve">     f., Beruházások ÁFA-ja</t>
  </si>
  <si>
    <t xml:space="preserve">  - átengedett kp.adók (GJ)</t>
  </si>
  <si>
    <t xml:space="preserve">    - működés támogatása</t>
  </si>
  <si>
    <t xml:space="preserve">    - köznevelés, gyermekétk. Tám.</t>
  </si>
  <si>
    <t xml:space="preserve">    - kulturális feladatok tám.</t>
  </si>
  <si>
    <t xml:space="preserve">    - szoc. és gyerm.jóléti</t>
  </si>
  <si>
    <t xml:space="preserve">    -pénzbeli ellátások hj.</t>
  </si>
  <si>
    <t>Hitel átvállalás</t>
  </si>
  <si>
    <t>Idősek Klubja</t>
  </si>
  <si>
    <t>Bruttó érték</t>
  </si>
  <si>
    <t>Nettó érték</t>
  </si>
  <si>
    <t>Forgalomképes földterület</t>
  </si>
  <si>
    <t>Forgalomképes telkek</t>
  </si>
  <si>
    <t>Forgalomképes egyéb épület</t>
  </si>
  <si>
    <t>Forgalomképes erdők,ültetvények</t>
  </si>
  <si>
    <t>Forgalomképes egyéb építmény</t>
  </si>
  <si>
    <t>Forgalomképes vagyon összesen</t>
  </si>
  <si>
    <t xml:space="preserve">Korlátozottan forgalomképes  </t>
  </si>
  <si>
    <t>telkek</t>
  </si>
  <si>
    <t xml:space="preserve">Korlátozottan forgalomképes egyéb,  </t>
  </si>
  <si>
    <t>épület</t>
  </si>
  <si>
    <t>Korlátozottan forgalomképes ültetvény</t>
  </si>
  <si>
    <t>építmény</t>
  </si>
  <si>
    <t xml:space="preserve">Korlátozottan forgalomképes </t>
  </si>
  <si>
    <t>vagyon összesen:</t>
  </si>
  <si>
    <t>Forgalomképtelen földterület</t>
  </si>
  <si>
    <t>Forgalomképtelen egyéb épület</t>
  </si>
  <si>
    <t>Forgalomképtelen egyéb építmény</t>
  </si>
  <si>
    <t>Forgalomképtelen ingatlanhoz kapcsolodó</t>
  </si>
  <si>
    <t>vagyonértékü jog</t>
  </si>
  <si>
    <t>Kápolna</t>
  </si>
  <si>
    <t>Közvilágitás</t>
  </si>
  <si>
    <t>Forgalomképtelen vagyoni elemek</t>
  </si>
  <si>
    <t>összesen:</t>
  </si>
  <si>
    <t>ÖSSZESEN:</t>
  </si>
  <si>
    <t xml:space="preserve"> </t>
  </si>
  <si>
    <t>2013.év</t>
  </si>
  <si>
    <t>#</t>
  </si>
  <si>
    <t>A települési önkormányzatok működésének támogatása</t>
  </si>
  <si>
    <t>03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</si>
  <si>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</si>
  <si>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</si>
  <si>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</si>
  <si>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</si>
  <si>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</si>
  <si>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</si>
  <si>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</si>
  <si>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</si>
  <si>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</si>
  <si>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</si>
  <si>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</si>
  <si>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</si>
  <si>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19</t>
  </si>
  <si>
    <t>ebből: Az egészségügyi fekvőbeteg- szakellátó intézmények állami fenntartásba vétele miatti adósságkonszolidáció során támogatásként kapott összeg</t>
  </si>
  <si>
    <t>20</t>
  </si>
  <si>
    <t>ebből: A szociális és gyermekvédelmi intézmények állami fenntartásba vétele miatti adósságkonszolidáció során támogatásként kapott összeg</t>
  </si>
  <si>
    <t>21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</si>
  <si>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</si>
  <si>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22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</si>
  <si>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</si>
  <si>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(01+…+11)</t>
  </si>
  <si>
    <t>Támogatások, kölcsönök visszatérülése</t>
  </si>
  <si>
    <t>Pénzforg.nélküli kiadások</t>
  </si>
  <si>
    <t>Önk.sajátos közhatalmi bevételei</t>
  </si>
  <si>
    <t>38 - A BEFEKTETETT ESZKÖZÖK (KIVÉVE BEFEKTETETT PÉNZÜGYI ESZKÖZÖK) ÁLLOMÁNYÁNAK ALAKULÁSA</t>
  </si>
  <si>
    <t>Immateriális javak</t>
  </si>
  <si>
    <t>Ingatlanok és kapcsolódó vagyoni értékű jogok</t>
  </si>
  <si>
    <t>4. oszlopból: Ingatlanokhoz kapcsolódó vagyoni értékű jogok</t>
  </si>
  <si>
    <t>Gépek, berendezések és felszerelések</t>
  </si>
  <si>
    <t>Járművek</t>
  </si>
  <si>
    <t>Tenyészállatok</t>
  </si>
  <si>
    <t>Állami készletek, tartalékok</t>
  </si>
  <si>
    <t>Üzemeltetésre, kezelésre átadott, koncesszióba, vagyonkezelésbe adott illetve vagyonkezelésbe vett eszközök</t>
  </si>
  <si>
    <t>10. oszlopból: Üzemeltetésre átadott ingatlanok</t>
  </si>
  <si>
    <t>Összesen 12=3+4+6+7+8+9+10</t>
  </si>
  <si>
    <t>01</t>
  </si>
  <si>
    <t>Tárgyévi nyitó állomány (Előző évi záró állomány)</t>
  </si>
  <si>
    <t/>
  </si>
  <si>
    <t>Bruttó érték növekedés</t>
  </si>
  <si>
    <t>02</t>
  </si>
  <si>
    <t>- Beszerzés, létesítés</t>
  </si>
  <si>
    <t>- Felújítás</t>
  </si>
  <si>
    <t>04</t>
  </si>
  <si>
    <t>- Beszerzés, felújítás előzetesen felszámított ÁFÁ-ja</t>
  </si>
  <si>
    <t>05</t>
  </si>
  <si>
    <t>- Tárgyévi pénzforgalmi növekedések összesen (02+03+04)</t>
  </si>
  <si>
    <t>06</t>
  </si>
  <si>
    <t>- Saját kivitelezésű beruházás (felújítás) aktivált értéke</t>
  </si>
  <si>
    <t>07</t>
  </si>
  <si>
    <t>- Előző év(ek) beruházásából aktivált érték</t>
  </si>
  <si>
    <t>08</t>
  </si>
  <si>
    <t>- Térítésmentes átvétel</t>
  </si>
  <si>
    <t>09</t>
  </si>
  <si>
    <t>- Alapítás, átszervezés miatti átvétel</t>
  </si>
  <si>
    <t>10</t>
  </si>
  <si>
    <t>- Egyéb növekedés</t>
  </si>
  <si>
    <t>11</t>
  </si>
  <si>
    <t>- Tárgyévi pénzforgalom nélküli növekedések összesen (06+...+10)</t>
  </si>
  <si>
    <t>12</t>
  </si>
  <si>
    <t>- Összes növekedés (05+11)</t>
  </si>
  <si>
    <t>Bruttó érték csökkenés</t>
  </si>
  <si>
    <t>13</t>
  </si>
  <si>
    <t>- Értékesítés</t>
  </si>
  <si>
    <t>14</t>
  </si>
  <si>
    <t>- 02-04-ből nem aktivált beruházás, felújítás és ÁFA összege</t>
  </si>
  <si>
    <t>15</t>
  </si>
  <si>
    <t>- 02-04-ből a beruházási előleg összege</t>
  </si>
  <si>
    <t>16</t>
  </si>
  <si>
    <t>- Selejtezés, megsemmisülés</t>
  </si>
  <si>
    <t>17</t>
  </si>
  <si>
    <t>- Térítésmentes átadás</t>
  </si>
  <si>
    <t>18</t>
  </si>
  <si>
    <t>- Alapítás, átszervezés miatti átadás</t>
  </si>
  <si>
    <t>- Egyéb csökkenés</t>
  </si>
  <si>
    <t>- Összes csökkenés (13+...+19)</t>
  </si>
  <si>
    <t>Bruttó érték összesen (01+12-20)</t>
  </si>
  <si>
    <t>Terv szerinti értékcsökkenés nyitó állománya</t>
  </si>
  <si>
    <t>23</t>
  </si>
  <si>
    <t>- Növekedés</t>
  </si>
  <si>
    <t>24</t>
  </si>
  <si>
    <t>- Csökkenés</t>
  </si>
  <si>
    <t>25</t>
  </si>
  <si>
    <t>Terv szerinti értékcsökkenés záró állománya (22+23-24)</t>
  </si>
  <si>
    <t>26</t>
  </si>
  <si>
    <t>Terven felüli értékcsökkenés nyitó állománya</t>
  </si>
  <si>
    <t>27</t>
  </si>
  <si>
    <t>28</t>
  </si>
  <si>
    <t>29</t>
  </si>
  <si>
    <t>Terven felüli értékcsökkenés visszaírása (27.sorból)</t>
  </si>
  <si>
    <t>30</t>
  </si>
  <si>
    <t>Terven felüli értékcsökkenés záró állománya (26+27-28)</t>
  </si>
  <si>
    <t>31</t>
  </si>
  <si>
    <t>Értékcsökkenés összesen (25+30)</t>
  </si>
  <si>
    <t>32</t>
  </si>
  <si>
    <t>Eszközök nettó értéke (21-31)</t>
  </si>
  <si>
    <t>33</t>
  </si>
  <si>
    <t>Teljesen (0-ig) leírt eszközök bruttó értéke</t>
  </si>
  <si>
    <t xml:space="preserve">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</si>
  <si>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</si>
  <si>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</si>
  <si>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</si>
  <si>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</si>
  <si>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</si>
  <si>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</si>
  <si>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</si>
  <si>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</si>
  <si>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</si>
  <si>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</si>
  <si>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</si>
  <si>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</si>
  <si>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</si>
  <si>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</si>
  <si>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</si>
  <si>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</si>
  <si>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</si>
  <si>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</si>
  <si>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</si>
  <si>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</si>
  <si>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</si>
  <si>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</si>
  <si>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</si>
  <si>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</si>
  <si>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</si>
  <si>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</si>
  <si>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</si>
  <si>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</si>
  <si>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</si>
  <si>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</si>
  <si>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</si>
  <si>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</si>
  <si>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</si>
  <si>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34</t>
  </si>
  <si>
    <t>A Nemzet Színésze címet viselő színészek havi életjáradéka, művészeti nyugdíjsegélyek, balettművészeti életjáradék</t>
  </si>
  <si>
    <t>35</t>
  </si>
  <si>
    <t>Az elhunyt akadémikusok hozzátartozóinak folyósított özvegyi- és árvaellátás</t>
  </si>
  <si>
    <t>36</t>
  </si>
  <si>
    <t>A Nemzet Sportolója címmel járó járadék, olimpiai járadék, idős sportolók szociális támogatása</t>
  </si>
  <si>
    <t>37</t>
  </si>
  <si>
    <t>Bevándorlási és Állampolgársági Hivatal által folyósított ellátások</t>
  </si>
  <si>
    <t>38</t>
  </si>
  <si>
    <t>Időskorúak járadéka [Szoctv. 32/B. § (1) bek.]</t>
  </si>
  <si>
    <t>39</t>
  </si>
  <si>
    <t>Rendszeres szociális segély [Szoctv. 37. § (1) bek. a) - d) pontok]</t>
  </si>
  <si>
    <t>40</t>
  </si>
  <si>
    <t>Átmeneti segély [Szoctv. 45.§]</t>
  </si>
  <si>
    <t>41</t>
  </si>
  <si>
    <t>Temetési segély [Szoctv. 46.§]</t>
  </si>
  <si>
    <t>42</t>
  </si>
  <si>
    <t>Egyéb, az önkormányzat rendeletében megállapított juttatás</t>
  </si>
  <si>
    <t>43</t>
  </si>
  <si>
    <t>Természetben nyújtott rendszeres szociális segély                                                       [Szoctv. 47.§ (1) bek. a) pont]</t>
  </si>
  <si>
    <t>44</t>
  </si>
  <si>
    <t>Átmeneti segély [Szoctv. 47.§ (1) bek. c) pont]</t>
  </si>
  <si>
    <t>45</t>
  </si>
  <si>
    <t>Temetési segély [Szoctv. 47.§ (1) bek. d) pont}</t>
  </si>
  <si>
    <t>46</t>
  </si>
  <si>
    <t>Rászorultságtól függõ normatív kedvezmények [Gyvt. 151.§ (5) bek.]</t>
  </si>
  <si>
    <t>47</t>
  </si>
  <si>
    <t>Önkormányzat által saját hatáskörben (nem szociális és gyermekvédelmi előírások alapján) adott pénzügyi ellátás</t>
  </si>
  <si>
    <t>48</t>
  </si>
  <si>
    <t>Önkormányzat által saját hatáskörben (nem szociális és gyermekvédelmi előírások alapján) adott természetbeni ellátás</t>
  </si>
  <si>
    <t>49</t>
  </si>
  <si>
    <t>Egyéb nem intézményi ellátások  (33+…+48)</t>
  </si>
  <si>
    <t>50</t>
  </si>
  <si>
    <t>Ellátottak pénzbeli juttatásai (10+17+20+28+32+49)</t>
  </si>
  <si>
    <t>Üröm Község 2013. év Önkormányzati ingatlanvagyon alakulása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</si>
</sst>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n"/>
      <top>
        <color indexed="63"/>
      </top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41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5" fillId="24" borderId="0" xfId="0" applyFont="1" applyFill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 horizontal="right"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7" fillId="0" borderId="29" xfId="0" applyFont="1" applyBorder="1" applyAlignment="1">
      <alignment horizontal="right"/>
    </xf>
    <xf numFmtId="0" fontId="8" fillId="0" borderId="30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7" fillId="0" borderId="32" xfId="0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7" fillId="0" borderId="41" xfId="0" applyFont="1" applyBorder="1" applyAlignment="1">
      <alignment horizontal="right"/>
    </xf>
    <xf numFmtId="0" fontId="7" fillId="0" borderId="14" xfId="0" applyFont="1" applyBorder="1" applyAlignment="1">
      <alignment/>
    </xf>
    <xf numFmtId="3" fontId="7" fillId="0" borderId="42" xfId="0" applyNumberFormat="1" applyFont="1" applyBorder="1" applyAlignment="1">
      <alignment/>
    </xf>
    <xf numFmtId="0" fontId="7" fillId="0" borderId="31" xfId="0" applyFont="1" applyBorder="1" applyAlignment="1">
      <alignment/>
    </xf>
    <xf numFmtId="3" fontId="6" fillId="24" borderId="22" xfId="0" applyNumberFormat="1" applyFont="1" applyFill="1" applyBorder="1" applyAlignment="1">
      <alignment/>
    </xf>
    <xf numFmtId="3" fontId="6" fillId="24" borderId="23" xfId="0" applyNumberFormat="1" applyFont="1" applyFill="1" applyBorder="1" applyAlignment="1">
      <alignment/>
    </xf>
    <xf numFmtId="3" fontId="6" fillId="24" borderId="24" xfId="0" applyNumberFormat="1" applyFont="1" applyFill="1" applyBorder="1" applyAlignment="1">
      <alignment/>
    </xf>
    <xf numFmtId="3" fontId="6" fillId="24" borderId="12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3" fontId="6" fillId="24" borderId="43" xfId="0" applyNumberFormat="1" applyFont="1" applyFill="1" applyBorder="1" applyAlignment="1">
      <alignment/>
    </xf>
    <xf numFmtId="3" fontId="6" fillId="24" borderId="26" xfId="0" applyNumberFormat="1" applyFont="1" applyFill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6" fillId="24" borderId="28" xfId="0" applyNumberFormat="1" applyFont="1" applyFill="1" applyBorder="1" applyAlignment="1">
      <alignment/>
    </xf>
    <xf numFmtId="3" fontId="6" fillId="24" borderId="31" xfId="0" applyNumberFormat="1" applyFont="1" applyFill="1" applyBorder="1" applyAlignment="1">
      <alignment/>
    </xf>
    <xf numFmtId="3" fontId="6" fillId="24" borderId="44" xfId="0" applyNumberFormat="1" applyFont="1" applyFill="1" applyBorder="1" applyAlignment="1">
      <alignment/>
    </xf>
    <xf numFmtId="3" fontId="7" fillId="24" borderId="45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34" xfId="0" applyNumberFormat="1" applyFont="1" applyBorder="1" applyAlignment="1">
      <alignment/>
    </xf>
    <xf numFmtId="0" fontId="12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47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23" xfId="0" applyFont="1" applyBorder="1" applyAlignment="1">
      <alignment horizontal="left" indent="2"/>
    </xf>
    <xf numFmtId="0" fontId="7" fillId="0" borderId="23" xfId="0" applyFont="1" applyBorder="1" applyAlignment="1">
      <alignment/>
    </xf>
    <xf numFmtId="0" fontId="7" fillId="24" borderId="27" xfId="0" applyFont="1" applyFill="1" applyBorder="1" applyAlignment="1">
      <alignment/>
    </xf>
    <xf numFmtId="0" fontId="7" fillId="24" borderId="23" xfId="0" applyFont="1" applyFill="1" applyBorder="1" applyAlignment="1">
      <alignment horizontal="left" wrapText="1" indent="2"/>
    </xf>
    <xf numFmtId="0" fontId="7" fillId="0" borderId="23" xfId="0" applyFont="1" applyBorder="1" applyAlignment="1">
      <alignment horizontal="left" wrapText="1" indent="2"/>
    </xf>
    <xf numFmtId="0" fontId="7" fillId="0" borderId="4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48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49" xfId="0" applyBorder="1" applyAlignment="1">
      <alignment/>
    </xf>
    <xf numFmtId="0" fontId="4" fillId="0" borderId="37" xfId="0" applyFont="1" applyBorder="1" applyAlignment="1">
      <alignment/>
    </xf>
    <xf numFmtId="0" fontId="0" fillId="0" borderId="50" xfId="0" applyBorder="1" applyAlignment="1">
      <alignment/>
    </xf>
    <xf numFmtId="3" fontId="0" fillId="0" borderId="37" xfId="0" applyNumberFormat="1" applyBorder="1" applyAlignment="1">
      <alignment/>
    </xf>
    <xf numFmtId="0" fontId="4" fillId="0" borderId="25" xfId="0" applyFont="1" applyBorder="1" applyAlignment="1">
      <alignment/>
    </xf>
    <xf numFmtId="0" fontId="0" fillId="0" borderId="51" xfId="0" applyBorder="1" applyAlignment="1">
      <alignment/>
    </xf>
    <xf numFmtId="3" fontId="0" fillId="0" borderId="25" xfId="0" applyNumberFormat="1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right"/>
    </xf>
    <xf numFmtId="0" fontId="4" fillId="0" borderId="52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0" fillId="0" borderId="52" xfId="0" applyBorder="1" applyAlignment="1">
      <alignment/>
    </xf>
    <xf numFmtId="3" fontId="4" fillId="24" borderId="13" xfId="0" applyNumberFormat="1" applyFont="1" applyFill="1" applyBorder="1" applyAlignment="1">
      <alignment horizontal="center"/>
    </xf>
    <xf numFmtId="3" fontId="4" fillId="24" borderId="16" xfId="0" applyNumberFormat="1" applyFont="1" applyFill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20" xfId="0" applyFont="1" applyFill="1" applyBorder="1" applyAlignment="1">
      <alignment/>
    </xf>
    <xf numFmtId="0" fontId="2" fillId="5" borderId="37" xfId="0" applyFont="1" applyFill="1" applyBorder="1" applyAlignment="1">
      <alignment/>
    </xf>
    <xf numFmtId="3" fontId="2" fillId="5" borderId="37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41" fontId="0" fillId="0" borderId="23" xfId="0" applyNumberFormat="1" applyBorder="1" applyAlignment="1">
      <alignment/>
    </xf>
    <xf numFmtId="0" fontId="13" fillId="24" borderId="0" xfId="0" applyFont="1" applyFill="1" applyAlignment="1">
      <alignment horizontal="center"/>
    </xf>
    <xf numFmtId="3" fontId="6" fillId="0" borderId="34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0" fillId="0" borderId="52" xfId="0" applyNumberForma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2" xfId="0" applyFont="1" applyBorder="1" applyAlignment="1">
      <alignment horizontal="left" indent="2"/>
    </xf>
    <xf numFmtId="0" fontId="7" fillId="0" borderId="0" xfId="0" applyFont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26" xfId="0" applyFont="1" applyFill="1" applyBorder="1" applyAlignment="1">
      <alignment horizontal="left" wrapText="1" indent="2"/>
    </xf>
    <xf numFmtId="0" fontId="7" fillId="24" borderId="22" xfId="0" applyFont="1" applyFill="1" applyBorder="1" applyAlignment="1">
      <alignment/>
    </xf>
    <xf numFmtId="0" fontId="7" fillId="0" borderId="22" xfId="0" applyFont="1" applyBorder="1" applyAlignment="1">
      <alignment horizontal="left" wrapText="1" indent="2"/>
    </xf>
    <xf numFmtId="0" fontId="12" fillId="0" borderId="26" xfId="0" applyFont="1" applyBorder="1" applyAlignment="1">
      <alignment/>
    </xf>
    <xf numFmtId="0" fontId="7" fillId="24" borderId="52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7" fillId="24" borderId="53" xfId="0" applyFont="1" applyFill="1" applyBorder="1" applyAlignment="1">
      <alignment horizontal="center"/>
    </xf>
    <xf numFmtId="0" fontId="7" fillId="0" borderId="34" xfId="0" applyFont="1" applyBorder="1" applyAlignment="1">
      <alignment horizontal="left" wrapText="1" indent="2"/>
    </xf>
    <xf numFmtId="3" fontId="6" fillId="24" borderId="57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12" fillId="0" borderId="42" xfId="0" applyNumberFormat="1" applyFont="1" applyBorder="1" applyAlignment="1">
      <alignment/>
    </xf>
    <xf numFmtId="3" fontId="7" fillId="0" borderId="45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58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3" fontId="7" fillId="0" borderId="37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41" fontId="0" fillId="0" borderId="18" xfId="0" applyNumberFormat="1" applyBorder="1" applyAlignment="1">
      <alignment/>
    </xf>
    <xf numFmtId="41" fontId="0" fillId="0" borderId="19" xfId="0" applyNumberFormat="1" applyBorder="1" applyAlignment="1">
      <alignment/>
    </xf>
    <xf numFmtId="0" fontId="0" fillId="0" borderId="22" xfId="0" applyBorder="1" applyAlignment="1">
      <alignment horizontal="left"/>
    </xf>
    <xf numFmtId="41" fontId="0" fillId="0" borderId="24" xfId="0" applyNumberFormat="1" applyBorder="1" applyAlignment="1">
      <alignment/>
    </xf>
    <xf numFmtId="0" fontId="4" fillId="0" borderId="38" xfId="0" applyFont="1" applyBorder="1" applyAlignment="1">
      <alignment horizontal="left"/>
    </xf>
    <xf numFmtId="41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0" xfId="56" applyAlignment="1">
      <alignment horizontal="left"/>
      <protection/>
    </xf>
    <xf numFmtId="0" fontId="0" fillId="0" borderId="0" xfId="56">
      <alignment/>
      <protection/>
    </xf>
    <xf numFmtId="0" fontId="5" fillId="0" borderId="31" xfId="56" applyFont="1" applyBorder="1" applyAlignment="1">
      <alignment horizontal="centerContinuous"/>
      <protection/>
    </xf>
    <xf numFmtId="0" fontId="2" fillId="0" borderId="62" xfId="56" applyFont="1" applyBorder="1" applyAlignment="1">
      <alignment horizontal="centerContinuous"/>
      <protection/>
    </xf>
    <xf numFmtId="0" fontId="2" fillId="0" borderId="44" xfId="56" applyFont="1" applyBorder="1" applyAlignment="1">
      <alignment horizontal="centerContinuous"/>
      <protection/>
    </xf>
    <xf numFmtId="0" fontId="2" fillId="0" borderId="30" xfId="56" applyFont="1" applyBorder="1">
      <alignment/>
      <protection/>
    </xf>
    <xf numFmtId="14" fontId="2" fillId="0" borderId="30" xfId="56" applyNumberFormat="1" applyFont="1" applyBorder="1">
      <alignment/>
      <protection/>
    </xf>
    <xf numFmtId="0" fontId="2" fillId="0" borderId="12" xfId="56" applyFont="1" applyBorder="1" applyAlignment="1">
      <alignment horizontal="centerContinuous"/>
      <protection/>
    </xf>
    <xf numFmtId="0" fontId="2" fillId="0" borderId="0" xfId="56" applyFont="1" applyBorder="1" applyAlignment="1">
      <alignment horizontal="centerContinuous"/>
      <protection/>
    </xf>
    <xf numFmtId="0" fontId="2" fillId="0" borderId="43" xfId="56" applyFont="1" applyBorder="1" applyAlignment="1">
      <alignment horizontal="centerContinuous"/>
      <protection/>
    </xf>
    <xf numFmtId="14" fontId="2" fillId="0" borderId="52" xfId="56" applyNumberFormat="1" applyFont="1" applyBorder="1">
      <alignment/>
      <protection/>
    </xf>
    <xf numFmtId="0" fontId="2" fillId="0" borderId="52" xfId="56" applyFont="1" applyBorder="1">
      <alignment/>
      <protection/>
    </xf>
    <xf numFmtId="0" fontId="0" fillId="0" borderId="12" xfId="56" applyBorder="1">
      <alignment/>
      <protection/>
    </xf>
    <xf numFmtId="0" fontId="0" fillId="0" borderId="0" xfId="56" applyBorder="1">
      <alignment/>
      <protection/>
    </xf>
    <xf numFmtId="0" fontId="0" fillId="0" borderId="43" xfId="56" applyBorder="1">
      <alignment/>
      <protection/>
    </xf>
    <xf numFmtId="3" fontId="0" fillId="0" borderId="52" xfId="56" applyNumberFormat="1" applyBorder="1">
      <alignment/>
      <protection/>
    </xf>
    <xf numFmtId="0" fontId="0" fillId="0" borderId="0" xfId="56" applyAlignment="1">
      <alignment horizontal="fill"/>
      <protection/>
    </xf>
    <xf numFmtId="0" fontId="17" fillId="0" borderId="31" xfId="56" applyFont="1" applyFill="1" applyBorder="1">
      <alignment/>
      <protection/>
    </xf>
    <xf numFmtId="0" fontId="0" fillId="0" borderId="62" xfId="56" applyBorder="1">
      <alignment/>
      <protection/>
    </xf>
    <xf numFmtId="0" fontId="0" fillId="0" borderId="44" xfId="56" applyBorder="1">
      <alignment/>
      <protection/>
    </xf>
    <xf numFmtId="3" fontId="2" fillId="0" borderId="30" xfId="56" applyNumberFormat="1" applyFont="1" applyBorder="1">
      <alignment/>
      <protection/>
    </xf>
    <xf numFmtId="0" fontId="0" fillId="0" borderId="12" xfId="56" applyFill="1" applyBorder="1" applyAlignment="1">
      <alignment/>
      <protection/>
    </xf>
    <xf numFmtId="0" fontId="0" fillId="0" borderId="52" xfId="56" applyBorder="1">
      <alignment/>
      <protection/>
    </xf>
    <xf numFmtId="0" fontId="17" fillId="0" borderId="11" xfId="56" applyFont="1" applyFill="1" applyBorder="1" applyAlignment="1">
      <alignment/>
      <protection/>
    </xf>
    <xf numFmtId="0" fontId="2" fillId="0" borderId="16" xfId="56" applyFont="1" applyBorder="1">
      <alignment/>
      <protection/>
    </xf>
    <xf numFmtId="0" fontId="2" fillId="0" borderId="58" xfId="56" applyFont="1" applyBorder="1">
      <alignment/>
      <protection/>
    </xf>
    <xf numFmtId="0" fontId="0" fillId="0" borderId="13" xfId="56" applyBorder="1">
      <alignment/>
      <protection/>
    </xf>
    <xf numFmtId="0" fontId="17" fillId="0" borderId="63" xfId="56" applyFont="1" applyFill="1" applyBorder="1" applyAlignment="1">
      <alignment/>
      <protection/>
    </xf>
    <xf numFmtId="0" fontId="2" fillId="0" borderId="53" xfId="56" applyFont="1" applyBorder="1">
      <alignment/>
      <protection/>
    </xf>
    <xf numFmtId="0" fontId="2" fillId="0" borderId="64" xfId="56" applyFont="1" applyBorder="1">
      <alignment/>
      <protection/>
    </xf>
    <xf numFmtId="3" fontId="2" fillId="0" borderId="47" xfId="56" applyNumberFormat="1" applyFont="1" applyBorder="1">
      <alignment/>
      <protection/>
    </xf>
    <xf numFmtId="3" fontId="0" fillId="0" borderId="0" xfId="56" applyNumberFormat="1" applyAlignment="1">
      <alignment horizontal="left"/>
      <protection/>
    </xf>
    <xf numFmtId="0" fontId="17" fillId="0" borderId="16" xfId="56" applyFont="1" applyBorder="1">
      <alignment/>
      <protection/>
    </xf>
    <xf numFmtId="0" fontId="17" fillId="0" borderId="58" xfId="56" applyFont="1" applyBorder="1">
      <alignment/>
      <protection/>
    </xf>
    <xf numFmtId="0" fontId="17" fillId="0" borderId="53" xfId="56" applyFont="1" applyBorder="1">
      <alignment/>
      <protection/>
    </xf>
    <xf numFmtId="0" fontId="17" fillId="0" borderId="64" xfId="56" applyFont="1" applyBorder="1">
      <alignment/>
      <protection/>
    </xf>
    <xf numFmtId="0" fontId="5" fillId="0" borderId="63" xfId="56" applyFont="1" applyFill="1" applyBorder="1" applyAlignment="1">
      <alignment/>
      <protection/>
    </xf>
    <xf numFmtId="0" fontId="0" fillId="0" borderId="53" xfId="56" applyBorder="1">
      <alignment/>
      <protection/>
    </xf>
    <xf numFmtId="0" fontId="0" fillId="0" borderId="64" xfId="56" applyBorder="1">
      <alignment/>
      <protection/>
    </xf>
    <xf numFmtId="3" fontId="5" fillId="0" borderId="47" xfId="56" applyNumberFormat="1" applyFont="1" applyBorder="1">
      <alignment/>
      <protection/>
    </xf>
    <xf numFmtId="4" fontId="0" fillId="0" borderId="0" xfId="56" applyNumberFormat="1">
      <alignment/>
      <protection/>
    </xf>
    <xf numFmtId="0" fontId="19" fillId="14" borderId="0" xfId="57" applyFont="1" applyFill="1" applyAlignment="1">
      <alignment horizontal="center" vertical="top" wrapText="1"/>
      <protection/>
    </xf>
    <xf numFmtId="0" fontId="18" fillId="0" borderId="0" xfId="57">
      <alignment/>
      <protection/>
    </xf>
    <xf numFmtId="0" fontId="0" fillId="0" borderId="0" xfId="57" applyFont="1" applyAlignment="1">
      <alignment horizontal="center" vertical="top" wrapText="1"/>
      <protection/>
    </xf>
    <xf numFmtId="0" fontId="0" fillId="0" borderId="0" xfId="57" applyFont="1" applyAlignment="1">
      <alignment horizontal="left" vertical="top" wrapText="1"/>
      <protection/>
    </xf>
    <xf numFmtId="3" fontId="0" fillId="0" borderId="0" xfId="57" applyNumberFormat="1" applyFont="1" applyAlignment="1">
      <alignment horizontal="right" vertical="top" wrapText="1"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left" vertical="top" wrapText="1"/>
      <protection/>
    </xf>
    <xf numFmtId="3" fontId="2" fillId="0" borderId="0" xfId="57" applyNumberFormat="1" applyFont="1" applyAlignment="1">
      <alignment horizontal="right" vertical="top" wrapText="1"/>
      <protection/>
    </xf>
    <xf numFmtId="0" fontId="4" fillId="24" borderId="47" xfId="0" applyFont="1" applyFill="1" applyBorder="1" applyAlignment="1">
      <alignment horizontal="center" vertical="center" wrapText="1" shrinkToFit="1"/>
    </xf>
    <xf numFmtId="0" fontId="19" fillId="14" borderId="0" xfId="0" applyFont="1" applyFill="1" applyAlignment="1">
      <alignment horizontal="center" vertical="top" wrapText="1"/>
    </xf>
    <xf numFmtId="0" fontId="0" fillId="0" borderId="30" xfId="0" applyFont="1" applyBorder="1" applyAlignment="1">
      <alignment/>
    </xf>
    <xf numFmtId="0" fontId="19" fillId="14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19" fillId="14" borderId="0" xfId="57" applyFont="1" applyFill="1" applyAlignment="1">
      <alignment horizontal="center" vertical="top" wrapText="1"/>
      <protection/>
    </xf>
    <xf numFmtId="0" fontId="18" fillId="0" borderId="0" xfId="57">
      <alignment/>
      <protection/>
    </xf>
    <xf numFmtId="0" fontId="16" fillId="0" borderId="0" xfId="56" applyFont="1" applyAlignment="1">
      <alignment horizontal="center"/>
      <protection/>
    </xf>
    <xf numFmtId="0" fontId="9" fillId="24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52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4" fillId="24" borderId="53" xfId="0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4" fillId="24" borderId="13" xfId="0" applyFont="1" applyFill="1" applyBorder="1" applyAlignment="1">
      <alignment horizontal="center" vertical="center" wrapText="1" shrinkToFit="1"/>
    </xf>
    <xf numFmtId="0" fontId="4" fillId="24" borderId="52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PageLayoutView="0"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140625" style="256" customWidth="1"/>
    <col min="2" max="2" width="61.57421875" style="256" customWidth="1"/>
    <col min="3" max="3" width="16.7109375" style="256" customWidth="1"/>
    <col min="4" max="6" width="19.140625" style="256" customWidth="1"/>
    <col min="7" max="7" width="16.57421875" style="256" customWidth="1"/>
    <col min="8" max="8" width="10.57421875" style="256" customWidth="1"/>
    <col min="9" max="9" width="14.57421875" style="256" customWidth="1"/>
    <col min="10" max="10" width="17.28125" style="256" customWidth="1"/>
    <col min="11" max="11" width="18.421875" style="256" customWidth="1"/>
    <col min="12" max="12" width="19.140625" style="256" customWidth="1"/>
    <col min="13" max="16384" width="9.140625" style="256" customWidth="1"/>
  </cols>
  <sheetData>
    <row r="1" spans="1:12" ht="12.75">
      <c r="A1" s="273" t="s">
        <v>314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60.5" customHeight="1">
      <c r="A2" s="255" t="s">
        <v>287</v>
      </c>
      <c r="B2" s="255" t="s">
        <v>0</v>
      </c>
      <c r="C2" s="255" t="s">
        <v>315</v>
      </c>
      <c r="D2" s="255" t="s">
        <v>316</v>
      </c>
      <c r="E2" s="255" t="s">
        <v>317</v>
      </c>
      <c r="F2" s="255" t="s">
        <v>318</v>
      </c>
      <c r="G2" s="255" t="s">
        <v>319</v>
      </c>
      <c r="H2" s="255" t="s">
        <v>320</v>
      </c>
      <c r="I2" s="255" t="s">
        <v>321</v>
      </c>
      <c r="J2" s="255" t="s">
        <v>322</v>
      </c>
      <c r="K2" s="255" t="s">
        <v>323</v>
      </c>
      <c r="L2" s="255" t="s">
        <v>324</v>
      </c>
    </row>
    <row r="3" spans="1:12" ht="15">
      <c r="A3" s="255">
        <v>1</v>
      </c>
      <c r="B3" s="255">
        <v>2</v>
      </c>
      <c r="C3" s="255">
        <v>3</v>
      </c>
      <c r="D3" s="255">
        <v>4</v>
      </c>
      <c r="E3" s="255">
        <v>5</v>
      </c>
      <c r="F3" s="255">
        <v>6</v>
      </c>
      <c r="G3" s="255">
        <v>7</v>
      </c>
      <c r="H3" s="255">
        <v>8</v>
      </c>
      <c r="I3" s="255">
        <v>9</v>
      </c>
      <c r="J3" s="255">
        <v>10</v>
      </c>
      <c r="K3" s="255">
        <v>11</v>
      </c>
      <c r="L3" s="255">
        <v>12</v>
      </c>
    </row>
    <row r="4" spans="1:12" ht="12.75">
      <c r="A4" s="260" t="s">
        <v>325</v>
      </c>
      <c r="B4" s="261" t="s">
        <v>326</v>
      </c>
      <c r="C4" s="262">
        <v>24122</v>
      </c>
      <c r="D4" s="262">
        <v>5897117</v>
      </c>
      <c r="E4" s="262">
        <v>334</v>
      </c>
      <c r="F4" s="262">
        <v>102863</v>
      </c>
      <c r="G4" s="262">
        <v>22869</v>
      </c>
      <c r="H4" s="262">
        <v>0</v>
      </c>
      <c r="I4" s="262">
        <v>0</v>
      </c>
      <c r="J4" s="262">
        <v>1041389</v>
      </c>
      <c r="K4" s="262">
        <v>1041389</v>
      </c>
      <c r="L4" s="262">
        <v>7088360</v>
      </c>
    </row>
    <row r="5" spans="1:2" ht="12.75">
      <c r="A5" s="260" t="s">
        <v>327</v>
      </c>
      <c r="B5" s="261" t="s">
        <v>328</v>
      </c>
    </row>
    <row r="6" spans="1:12" ht="12.75">
      <c r="A6" s="257" t="s">
        <v>329</v>
      </c>
      <c r="B6" s="258" t="s">
        <v>330</v>
      </c>
      <c r="C6" s="259">
        <v>774</v>
      </c>
      <c r="D6" s="259">
        <v>56161</v>
      </c>
      <c r="E6" s="259">
        <v>0</v>
      </c>
      <c r="F6" s="259">
        <v>1445</v>
      </c>
      <c r="G6" s="259">
        <v>0</v>
      </c>
      <c r="H6" s="259">
        <v>0</v>
      </c>
      <c r="I6" s="259">
        <v>0</v>
      </c>
      <c r="J6" s="259">
        <v>0</v>
      </c>
      <c r="K6" s="259">
        <v>0</v>
      </c>
      <c r="L6" s="259">
        <v>58380</v>
      </c>
    </row>
    <row r="7" spans="1:12" ht="12.75">
      <c r="A7" s="257" t="s">
        <v>289</v>
      </c>
      <c r="B7" s="258" t="s">
        <v>331</v>
      </c>
      <c r="C7" s="259">
        <v>0</v>
      </c>
      <c r="D7" s="259">
        <v>4272</v>
      </c>
      <c r="E7" s="259">
        <v>0</v>
      </c>
      <c r="F7" s="259">
        <v>960</v>
      </c>
      <c r="G7" s="259">
        <v>0</v>
      </c>
      <c r="H7" s="259">
        <v>0</v>
      </c>
      <c r="I7" s="259">
        <v>0</v>
      </c>
      <c r="J7" s="259">
        <v>0</v>
      </c>
      <c r="K7" s="259">
        <v>0</v>
      </c>
      <c r="L7" s="259">
        <v>5232</v>
      </c>
    </row>
    <row r="8" spans="1:12" ht="12.75">
      <c r="A8" s="257" t="s">
        <v>332</v>
      </c>
      <c r="B8" s="258" t="s">
        <v>333</v>
      </c>
      <c r="C8" s="259">
        <v>496</v>
      </c>
      <c r="D8" s="259">
        <v>15657</v>
      </c>
      <c r="E8" s="259">
        <v>0</v>
      </c>
      <c r="F8" s="259">
        <v>975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9">
        <v>17128</v>
      </c>
    </row>
    <row r="9" spans="1:12" ht="12.75">
      <c r="A9" s="260" t="s">
        <v>334</v>
      </c>
      <c r="B9" s="261" t="s">
        <v>335</v>
      </c>
      <c r="C9" s="262">
        <v>1270</v>
      </c>
      <c r="D9" s="262">
        <v>76090</v>
      </c>
      <c r="E9" s="262">
        <v>0</v>
      </c>
      <c r="F9" s="262">
        <v>3380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  <c r="L9" s="262">
        <v>80740</v>
      </c>
    </row>
    <row r="10" spans="1:12" ht="12.75">
      <c r="A10" s="257" t="s">
        <v>336</v>
      </c>
      <c r="B10" s="258" t="s">
        <v>337</v>
      </c>
      <c r="C10" s="259">
        <v>0</v>
      </c>
      <c r="D10" s="259">
        <v>0</v>
      </c>
      <c r="E10" s="259">
        <v>0</v>
      </c>
      <c r="F10" s="259">
        <v>0</v>
      </c>
      <c r="G10" s="259">
        <v>0</v>
      </c>
      <c r="H10" s="259">
        <v>0</v>
      </c>
      <c r="I10" s="259">
        <v>0</v>
      </c>
      <c r="J10" s="259">
        <v>0</v>
      </c>
      <c r="K10" s="259">
        <v>0</v>
      </c>
      <c r="L10" s="259">
        <v>0</v>
      </c>
    </row>
    <row r="11" spans="1:12" ht="12.75">
      <c r="A11" s="257" t="s">
        <v>338</v>
      </c>
      <c r="B11" s="258" t="s">
        <v>339</v>
      </c>
      <c r="C11" s="259">
        <v>0</v>
      </c>
      <c r="D11" s="259">
        <v>0</v>
      </c>
      <c r="E11" s="259">
        <v>0</v>
      </c>
      <c r="F11" s="259">
        <v>0</v>
      </c>
      <c r="G11" s="259">
        <v>0</v>
      </c>
      <c r="H11" s="259">
        <v>0</v>
      </c>
      <c r="I11" s="259">
        <v>0</v>
      </c>
      <c r="J11" s="259">
        <v>0</v>
      </c>
      <c r="K11" s="259">
        <v>0</v>
      </c>
      <c r="L11" s="259">
        <v>0</v>
      </c>
    </row>
    <row r="12" spans="1:12" ht="12.75">
      <c r="A12" s="257" t="s">
        <v>340</v>
      </c>
      <c r="B12" s="258" t="s">
        <v>341</v>
      </c>
      <c r="C12" s="259">
        <v>0</v>
      </c>
      <c r="D12" s="259">
        <v>688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688</v>
      </c>
    </row>
    <row r="13" spans="1:12" ht="12.75">
      <c r="A13" s="257" t="s">
        <v>342</v>
      </c>
      <c r="B13" s="258" t="s">
        <v>343</v>
      </c>
      <c r="C13" s="259">
        <v>0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</row>
    <row r="14" spans="1:12" ht="12.75">
      <c r="A14" s="257" t="s">
        <v>344</v>
      </c>
      <c r="B14" s="258" t="s">
        <v>345</v>
      </c>
      <c r="C14" s="259">
        <v>1063</v>
      </c>
      <c r="D14" s="259">
        <v>13885</v>
      </c>
      <c r="E14" s="259">
        <v>0</v>
      </c>
      <c r="F14" s="259">
        <v>1207</v>
      </c>
      <c r="G14" s="259">
        <v>0</v>
      </c>
      <c r="H14" s="259">
        <v>0</v>
      </c>
      <c r="I14" s="259">
        <v>0</v>
      </c>
      <c r="J14" s="259">
        <v>1390</v>
      </c>
      <c r="K14" s="259">
        <v>1390</v>
      </c>
      <c r="L14" s="259">
        <v>17545</v>
      </c>
    </row>
    <row r="15" spans="1:12" ht="25.5">
      <c r="A15" s="260" t="s">
        <v>346</v>
      </c>
      <c r="B15" s="261" t="s">
        <v>347</v>
      </c>
      <c r="C15" s="262">
        <v>1063</v>
      </c>
      <c r="D15" s="262">
        <v>14573</v>
      </c>
      <c r="E15" s="262">
        <v>0</v>
      </c>
      <c r="F15" s="262">
        <v>1207</v>
      </c>
      <c r="G15" s="262">
        <v>0</v>
      </c>
      <c r="H15" s="262">
        <v>0</v>
      </c>
      <c r="I15" s="262">
        <v>0</v>
      </c>
      <c r="J15" s="262">
        <v>1390</v>
      </c>
      <c r="K15" s="262">
        <v>1390</v>
      </c>
      <c r="L15" s="262">
        <v>18233</v>
      </c>
    </row>
    <row r="16" spans="1:12" ht="12.75">
      <c r="A16" s="260" t="s">
        <v>348</v>
      </c>
      <c r="B16" s="261" t="s">
        <v>349</v>
      </c>
      <c r="C16" s="262">
        <v>2333</v>
      </c>
      <c r="D16" s="262">
        <v>90663</v>
      </c>
      <c r="E16" s="262">
        <v>0</v>
      </c>
      <c r="F16" s="262">
        <v>4587</v>
      </c>
      <c r="G16" s="262">
        <v>0</v>
      </c>
      <c r="H16" s="262">
        <v>0</v>
      </c>
      <c r="I16" s="262">
        <v>0</v>
      </c>
      <c r="J16" s="262">
        <v>1390</v>
      </c>
      <c r="K16" s="262">
        <v>1390</v>
      </c>
      <c r="L16" s="262">
        <v>98973</v>
      </c>
    </row>
    <row r="17" spans="1:2" ht="12.75">
      <c r="A17" s="260" t="s">
        <v>327</v>
      </c>
      <c r="B17" s="261" t="s">
        <v>350</v>
      </c>
    </row>
    <row r="18" spans="1:12" ht="12.75">
      <c r="A18" s="257" t="s">
        <v>351</v>
      </c>
      <c r="B18" s="258" t="s">
        <v>352</v>
      </c>
      <c r="C18" s="259">
        <v>0</v>
      </c>
      <c r="D18" s="259">
        <v>250</v>
      </c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250</v>
      </c>
    </row>
    <row r="19" spans="1:12" ht="12.75">
      <c r="A19" s="257" t="s">
        <v>353</v>
      </c>
      <c r="B19" s="258" t="s">
        <v>354</v>
      </c>
      <c r="C19" s="259">
        <v>0</v>
      </c>
      <c r="D19" s="259">
        <v>39606</v>
      </c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39606</v>
      </c>
    </row>
    <row r="20" spans="1:12" ht="12.75">
      <c r="A20" s="257" t="s">
        <v>355</v>
      </c>
      <c r="B20" s="258" t="s">
        <v>356</v>
      </c>
      <c r="C20" s="259">
        <v>0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</row>
    <row r="21" spans="1:12" ht="12.75">
      <c r="A21" s="257" t="s">
        <v>357</v>
      </c>
      <c r="B21" s="258" t="s">
        <v>358</v>
      </c>
      <c r="C21" s="259">
        <v>0</v>
      </c>
      <c r="D21" s="259">
        <v>0</v>
      </c>
      <c r="E21" s="259">
        <v>0</v>
      </c>
      <c r="F21" s="259">
        <v>1864</v>
      </c>
      <c r="G21" s="259">
        <v>0</v>
      </c>
      <c r="H21" s="259">
        <v>0</v>
      </c>
      <c r="I21" s="259">
        <v>0</v>
      </c>
      <c r="J21" s="259">
        <v>0</v>
      </c>
      <c r="K21" s="259">
        <v>0</v>
      </c>
      <c r="L21" s="259">
        <v>1864</v>
      </c>
    </row>
    <row r="22" spans="1:12" ht="12.75">
      <c r="A22" s="257" t="s">
        <v>359</v>
      </c>
      <c r="B22" s="258" t="s">
        <v>360</v>
      </c>
      <c r="C22" s="259">
        <v>0</v>
      </c>
      <c r="D22" s="259">
        <v>0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</row>
    <row r="23" spans="1:12" ht="12.75">
      <c r="A23" s="257" t="s">
        <v>361</v>
      </c>
      <c r="B23" s="258" t="s">
        <v>362</v>
      </c>
      <c r="C23" s="259">
        <v>0</v>
      </c>
      <c r="D23" s="259">
        <v>0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</row>
    <row r="24" spans="1:12" ht="12.75">
      <c r="A24" s="257" t="s">
        <v>302</v>
      </c>
      <c r="B24" s="258" t="s">
        <v>363</v>
      </c>
      <c r="C24" s="259">
        <v>0</v>
      </c>
      <c r="D24" s="259">
        <v>0</v>
      </c>
      <c r="E24" s="259">
        <v>0</v>
      </c>
      <c r="F24" s="259">
        <v>1390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1390</v>
      </c>
    </row>
    <row r="25" spans="1:12" ht="12.75">
      <c r="A25" s="260" t="s">
        <v>304</v>
      </c>
      <c r="B25" s="261" t="s">
        <v>364</v>
      </c>
      <c r="C25" s="262">
        <v>0</v>
      </c>
      <c r="D25" s="262">
        <v>39856</v>
      </c>
      <c r="E25" s="262">
        <v>0</v>
      </c>
      <c r="F25" s="262">
        <v>3254</v>
      </c>
      <c r="G25" s="262">
        <v>0</v>
      </c>
      <c r="H25" s="262">
        <v>0</v>
      </c>
      <c r="I25" s="262">
        <v>0</v>
      </c>
      <c r="J25" s="262">
        <v>0</v>
      </c>
      <c r="K25" s="262">
        <v>0</v>
      </c>
      <c r="L25" s="262">
        <v>43110</v>
      </c>
    </row>
    <row r="26" spans="1:12" ht="12.75">
      <c r="A26" s="260" t="s">
        <v>306</v>
      </c>
      <c r="B26" s="261" t="s">
        <v>365</v>
      </c>
      <c r="C26" s="262">
        <v>26455</v>
      </c>
      <c r="D26" s="262">
        <v>5947924</v>
      </c>
      <c r="E26" s="262">
        <v>334</v>
      </c>
      <c r="F26" s="262">
        <v>104196</v>
      </c>
      <c r="G26" s="262">
        <v>22869</v>
      </c>
      <c r="H26" s="262">
        <v>0</v>
      </c>
      <c r="I26" s="262">
        <v>0</v>
      </c>
      <c r="J26" s="262">
        <v>1042779</v>
      </c>
      <c r="K26" s="262">
        <v>1042779</v>
      </c>
      <c r="L26" s="262">
        <v>7144223</v>
      </c>
    </row>
    <row r="27" spans="1:12" ht="12.75">
      <c r="A27" s="260" t="s">
        <v>308</v>
      </c>
      <c r="B27" s="261" t="s">
        <v>366</v>
      </c>
      <c r="C27" s="262">
        <v>22056</v>
      </c>
      <c r="D27" s="262">
        <v>573504</v>
      </c>
      <c r="E27" s="262">
        <v>72</v>
      </c>
      <c r="F27" s="262">
        <v>71912</v>
      </c>
      <c r="G27" s="262">
        <v>14730</v>
      </c>
      <c r="H27" s="262">
        <v>0</v>
      </c>
      <c r="I27" s="262">
        <v>0</v>
      </c>
      <c r="J27" s="262">
        <v>377854</v>
      </c>
      <c r="K27" s="262">
        <v>377854</v>
      </c>
      <c r="L27" s="262">
        <v>1060056</v>
      </c>
    </row>
    <row r="28" spans="1:12" ht="12.75">
      <c r="A28" s="257" t="s">
        <v>367</v>
      </c>
      <c r="B28" s="258" t="s">
        <v>368</v>
      </c>
      <c r="C28" s="259">
        <v>1074</v>
      </c>
      <c r="D28" s="259">
        <v>42655</v>
      </c>
      <c r="E28" s="259">
        <v>8</v>
      </c>
      <c r="F28" s="259">
        <v>8073</v>
      </c>
      <c r="G28" s="259">
        <v>2819</v>
      </c>
      <c r="H28" s="259">
        <v>0</v>
      </c>
      <c r="I28" s="259">
        <v>0</v>
      </c>
      <c r="J28" s="259">
        <v>23392</v>
      </c>
      <c r="K28" s="259">
        <v>23392</v>
      </c>
      <c r="L28" s="259">
        <v>78013</v>
      </c>
    </row>
    <row r="29" spans="1:12" ht="12.75">
      <c r="A29" s="257" t="s">
        <v>369</v>
      </c>
      <c r="B29" s="258" t="s">
        <v>370</v>
      </c>
      <c r="C29" s="259">
        <v>0</v>
      </c>
      <c r="D29" s="259">
        <v>0</v>
      </c>
      <c r="E29" s="259">
        <v>0</v>
      </c>
      <c r="F29" s="259">
        <v>-1864</v>
      </c>
      <c r="G29" s="259">
        <v>0</v>
      </c>
      <c r="H29" s="259">
        <v>0</v>
      </c>
      <c r="I29" s="259">
        <v>0</v>
      </c>
      <c r="J29" s="259">
        <v>0</v>
      </c>
      <c r="K29" s="259">
        <v>0</v>
      </c>
      <c r="L29" s="259">
        <v>-1864</v>
      </c>
    </row>
    <row r="30" spans="1:12" ht="12.75">
      <c r="A30" s="260" t="s">
        <v>371</v>
      </c>
      <c r="B30" s="261" t="s">
        <v>372</v>
      </c>
      <c r="C30" s="262">
        <v>23130</v>
      </c>
      <c r="D30" s="262">
        <v>616159</v>
      </c>
      <c r="E30" s="262">
        <v>80</v>
      </c>
      <c r="F30" s="262">
        <v>81849</v>
      </c>
      <c r="G30" s="262">
        <v>17549</v>
      </c>
      <c r="H30" s="262">
        <v>0</v>
      </c>
      <c r="I30" s="262">
        <v>0</v>
      </c>
      <c r="J30" s="262">
        <v>401246</v>
      </c>
      <c r="K30" s="262">
        <v>401246</v>
      </c>
      <c r="L30" s="262">
        <v>1139933</v>
      </c>
    </row>
    <row r="31" spans="1:12" ht="12.75">
      <c r="A31" s="260" t="s">
        <v>373</v>
      </c>
      <c r="B31" s="261" t="s">
        <v>374</v>
      </c>
      <c r="C31" s="262">
        <v>0</v>
      </c>
      <c r="D31" s="262">
        <v>0</v>
      </c>
      <c r="E31" s="262">
        <v>0</v>
      </c>
      <c r="F31" s="262">
        <v>7342</v>
      </c>
      <c r="G31" s="262">
        <v>0</v>
      </c>
      <c r="H31" s="262">
        <v>0</v>
      </c>
      <c r="I31" s="262">
        <v>0</v>
      </c>
      <c r="J31" s="262">
        <v>0</v>
      </c>
      <c r="K31" s="262">
        <v>0</v>
      </c>
      <c r="L31" s="262">
        <v>7342</v>
      </c>
    </row>
    <row r="32" spans="1:12" ht="12.75">
      <c r="A32" s="257" t="s">
        <v>375</v>
      </c>
      <c r="B32" s="258" t="s">
        <v>368</v>
      </c>
      <c r="C32" s="259">
        <v>0</v>
      </c>
      <c r="D32" s="259">
        <v>0</v>
      </c>
      <c r="E32" s="259">
        <v>0</v>
      </c>
      <c r="F32" s="259">
        <v>3</v>
      </c>
      <c r="G32" s="259">
        <v>0</v>
      </c>
      <c r="H32" s="259">
        <v>0</v>
      </c>
      <c r="I32" s="259">
        <v>0</v>
      </c>
      <c r="J32" s="259">
        <v>0</v>
      </c>
      <c r="K32" s="259">
        <v>0</v>
      </c>
      <c r="L32" s="259">
        <v>3</v>
      </c>
    </row>
    <row r="33" spans="1:12" ht="12.75">
      <c r="A33" s="257" t="s">
        <v>376</v>
      </c>
      <c r="B33" s="258" t="s">
        <v>370</v>
      </c>
      <c r="C33" s="259">
        <v>0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</row>
    <row r="34" spans="1:12" ht="12.75">
      <c r="A34" s="257" t="s">
        <v>377</v>
      </c>
      <c r="B34" s="258" t="s">
        <v>378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</row>
    <row r="35" spans="1:12" ht="12.75">
      <c r="A35" s="260" t="s">
        <v>379</v>
      </c>
      <c r="B35" s="261" t="s">
        <v>380</v>
      </c>
      <c r="C35" s="262">
        <v>0</v>
      </c>
      <c r="D35" s="262">
        <v>0</v>
      </c>
      <c r="E35" s="262">
        <v>0</v>
      </c>
      <c r="F35" s="262">
        <v>7345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62">
        <v>7345</v>
      </c>
    </row>
    <row r="36" spans="1:12" ht="12.75">
      <c r="A36" s="260" t="s">
        <v>381</v>
      </c>
      <c r="B36" s="261" t="s">
        <v>382</v>
      </c>
      <c r="C36" s="262">
        <v>23130</v>
      </c>
      <c r="D36" s="262">
        <v>616159</v>
      </c>
      <c r="E36" s="262">
        <v>80</v>
      </c>
      <c r="F36" s="262">
        <v>89194</v>
      </c>
      <c r="G36" s="262">
        <v>17549</v>
      </c>
      <c r="H36" s="262">
        <v>0</v>
      </c>
      <c r="I36" s="262">
        <v>0</v>
      </c>
      <c r="J36" s="262">
        <v>401246</v>
      </c>
      <c r="K36" s="262">
        <v>401246</v>
      </c>
      <c r="L36" s="262">
        <v>1147278</v>
      </c>
    </row>
    <row r="37" spans="1:12" ht="12.75">
      <c r="A37" s="260" t="s">
        <v>383</v>
      </c>
      <c r="B37" s="261" t="s">
        <v>384</v>
      </c>
      <c r="C37" s="262">
        <v>3325</v>
      </c>
      <c r="D37" s="262">
        <v>5331765</v>
      </c>
      <c r="E37" s="262">
        <v>254</v>
      </c>
      <c r="F37" s="262">
        <v>15002</v>
      </c>
      <c r="G37" s="262">
        <v>5320</v>
      </c>
      <c r="H37" s="262">
        <v>0</v>
      </c>
      <c r="I37" s="262">
        <v>0</v>
      </c>
      <c r="J37" s="262">
        <v>641533</v>
      </c>
      <c r="K37" s="262">
        <v>641533</v>
      </c>
      <c r="L37" s="262">
        <v>5996945</v>
      </c>
    </row>
    <row r="38" spans="1:12" ht="12.75">
      <c r="A38" s="257" t="s">
        <v>385</v>
      </c>
      <c r="B38" s="258" t="s">
        <v>386</v>
      </c>
      <c r="C38" s="259">
        <v>20140</v>
      </c>
      <c r="D38" s="259">
        <v>1535</v>
      </c>
      <c r="E38" s="259">
        <v>0</v>
      </c>
      <c r="F38" s="259">
        <v>53315</v>
      </c>
      <c r="G38" s="259">
        <v>11811</v>
      </c>
      <c r="H38" s="259">
        <v>0</v>
      </c>
      <c r="I38" s="259">
        <v>0</v>
      </c>
      <c r="J38" s="259">
        <v>0</v>
      </c>
      <c r="K38" s="259">
        <v>0</v>
      </c>
      <c r="L38" s="259">
        <v>86801</v>
      </c>
    </row>
  </sheetData>
  <sheetProtection/>
  <mergeCells count="1">
    <mergeCell ref="A1:L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scale="53" r:id="rId1"/>
  <headerFooter alignWithMargins="0">
    <oddHeader>&amp;CBEFEKTETETT ESZKÖZÖK ÁLLOMÁNYÁNAK ALAKULÁSA
&amp;R4. sz,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0.140625" style="0" customWidth="1"/>
    <col min="2" max="4" width="14.7109375" style="0" customWidth="1"/>
    <col min="5" max="5" width="16.7109375" style="0" customWidth="1"/>
    <col min="6" max="7" width="14.7109375" style="0" customWidth="1"/>
    <col min="8" max="8" width="17.28125" style="0" customWidth="1"/>
    <col min="9" max="9" width="14.7109375" style="0" customWidth="1"/>
  </cols>
  <sheetData>
    <row r="3" spans="1:9" ht="15.75">
      <c r="A3" s="298" t="s">
        <v>66</v>
      </c>
      <c r="B3" s="298"/>
      <c r="C3" s="298"/>
      <c r="D3" s="298"/>
      <c r="E3" s="298"/>
      <c r="F3" s="298"/>
      <c r="G3" s="298"/>
      <c r="H3" s="298"/>
      <c r="I3" s="298"/>
    </row>
    <row r="4" spans="1:9" ht="15.75">
      <c r="A4" s="298" t="s">
        <v>219</v>
      </c>
      <c r="B4" s="298"/>
      <c r="C4" s="298"/>
      <c r="D4" s="298"/>
      <c r="E4" s="298"/>
      <c r="F4" s="298"/>
      <c r="G4" s="298"/>
      <c r="H4" s="298"/>
      <c r="I4" s="298"/>
    </row>
    <row r="5" spans="1:9" ht="15.75">
      <c r="A5" s="298" t="s">
        <v>24</v>
      </c>
      <c r="B5" s="298"/>
      <c r="C5" s="298"/>
      <c r="D5" s="298"/>
      <c r="E5" s="298"/>
      <c r="F5" s="298"/>
      <c r="G5" s="298"/>
      <c r="H5" s="298"/>
      <c r="I5" s="298"/>
    </row>
    <row r="6" spans="1:9" ht="15.75">
      <c r="A6" s="298" t="s">
        <v>226</v>
      </c>
      <c r="B6" s="298"/>
      <c r="C6" s="298"/>
      <c r="D6" s="298"/>
      <c r="E6" s="298"/>
      <c r="F6" s="298"/>
      <c r="G6" s="298"/>
      <c r="H6" s="298"/>
      <c r="I6" s="298"/>
    </row>
    <row r="7" spans="1:9" ht="15.7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5.75">
      <c r="A8" s="158"/>
      <c r="B8" s="158"/>
      <c r="C8" s="158"/>
      <c r="D8" s="158"/>
      <c r="E8" s="158"/>
      <c r="F8" s="158"/>
      <c r="G8" s="158"/>
      <c r="H8" s="158"/>
      <c r="I8" s="158"/>
    </row>
    <row r="9" spans="1:9" ht="13.5" thickBot="1">
      <c r="A9" s="187"/>
      <c r="B9" s="187"/>
      <c r="C9" s="187"/>
      <c r="D9" s="187"/>
      <c r="E9" s="187"/>
      <c r="F9" s="187"/>
      <c r="G9" s="187"/>
      <c r="H9" s="187"/>
      <c r="I9" s="188" t="s">
        <v>21</v>
      </c>
    </row>
    <row r="10" spans="1:9" ht="91.5" customHeight="1">
      <c r="A10" s="189" t="s">
        <v>2</v>
      </c>
      <c r="B10" s="189" t="s">
        <v>4</v>
      </c>
      <c r="C10" s="189" t="s">
        <v>5</v>
      </c>
      <c r="D10" s="190" t="s">
        <v>1</v>
      </c>
      <c r="E10" s="189" t="s">
        <v>225</v>
      </c>
      <c r="F10" s="190" t="s">
        <v>311</v>
      </c>
      <c r="G10" s="189" t="s">
        <v>22</v>
      </c>
      <c r="H10" s="190" t="s">
        <v>23</v>
      </c>
      <c r="I10" s="189" t="s">
        <v>6</v>
      </c>
    </row>
    <row r="11" spans="1:9" ht="31.5" customHeight="1">
      <c r="A11" s="191" t="s">
        <v>7</v>
      </c>
      <c r="B11" s="192">
        <v>32157</v>
      </c>
      <c r="C11" s="192"/>
      <c r="D11" s="193"/>
      <c r="E11" s="192"/>
      <c r="F11" s="193"/>
      <c r="G11" s="192"/>
      <c r="H11" s="193"/>
      <c r="I11" s="194">
        <f aca="true" t="shared" si="0" ref="I11:I17">SUM(B11:H11)</f>
        <v>32157</v>
      </c>
    </row>
    <row r="12" spans="1:9" ht="31.5" customHeight="1">
      <c r="A12" s="191" t="s">
        <v>8</v>
      </c>
      <c r="B12" s="192">
        <v>11376</v>
      </c>
      <c r="C12" s="192"/>
      <c r="D12" s="193"/>
      <c r="E12" s="192"/>
      <c r="F12" s="193"/>
      <c r="G12" s="192"/>
      <c r="H12" s="193"/>
      <c r="I12" s="194">
        <f t="shared" si="0"/>
        <v>11376</v>
      </c>
    </row>
    <row r="13" spans="1:9" ht="31.5" customHeight="1">
      <c r="A13" s="195" t="s">
        <v>258</v>
      </c>
      <c r="B13" s="192">
        <v>10190</v>
      </c>
      <c r="C13" s="192"/>
      <c r="D13" s="193"/>
      <c r="E13" s="192"/>
      <c r="F13" s="193"/>
      <c r="G13" s="192"/>
      <c r="H13" s="193"/>
      <c r="I13" s="194">
        <f t="shared" si="0"/>
        <v>10190</v>
      </c>
    </row>
    <row r="14" spans="1:9" ht="31.5" customHeight="1">
      <c r="A14" s="191" t="s">
        <v>9</v>
      </c>
      <c r="B14" s="192">
        <v>1973</v>
      </c>
      <c r="C14" s="192"/>
      <c r="D14" s="193"/>
      <c r="E14" s="192"/>
      <c r="F14" s="193"/>
      <c r="G14" s="192"/>
      <c r="H14" s="193"/>
      <c r="I14" s="194">
        <f t="shared" si="0"/>
        <v>1973</v>
      </c>
    </row>
    <row r="15" spans="1:9" ht="31.5" customHeight="1">
      <c r="A15" s="191" t="s">
        <v>208</v>
      </c>
      <c r="B15" s="192">
        <v>40</v>
      </c>
      <c r="C15" s="192"/>
      <c r="D15" s="193"/>
      <c r="E15" s="192"/>
      <c r="F15" s="193"/>
      <c r="G15" s="192"/>
      <c r="H15" s="193"/>
      <c r="I15" s="194">
        <f t="shared" si="0"/>
        <v>40</v>
      </c>
    </row>
    <row r="16" spans="1:9" ht="31.5" customHeight="1">
      <c r="A16" s="191" t="s">
        <v>223</v>
      </c>
      <c r="B16" s="192">
        <v>5555</v>
      </c>
      <c r="C16" s="192"/>
      <c r="D16" s="193"/>
      <c r="E16" s="192"/>
      <c r="F16" s="193"/>
      <c r="G16" s="192"/>
      <c r="H16" s="193"/>
      <c r="I16" s="194">
        <f t="shared" si="0"/>
        <v>5555</v>
      </c>
    </row>
    <row r="17" spans="1:9" ht="31.5" customHeight="1">
      <c r="A17" s="191" t="s">
        <v>224</v>
      </c>
      <c r="B17" s="192">
        <v>291355</v>
      </c>
      <c r="C17" s="192">
        <v>274002</v>
      </c>
      <c r="D17" s="193">
        <f>45836+58686</f>
        <v>104522</v>
      </c>
      <c r="E17" s="192">
        <v>18100</v>
      </c>
      <c r="F17" s="193">
        <v>29446</v>
      </c>
      <c r="G17" s="192">
        <v>100999</v>
      </c>
      <c r="H17" s="193"/>
      <c r="I17" s="194">
        <f t="shared" si="0"/>
        <v>818424</v>
      </c>
    </row>
    <row r="18" spans="1:9" ht="31.5" customHeight="1" thickBot="1">
      <c r="A18" s="196" t="s">
        <v>6</v>
      </c>
      <c r="B18" s="197">
        <f aca="true" t="shared" si="1" ref="B18:I18">SUM(B11:B17)</f>
        <v>352646</v>
      </c>
      <c r="C18" s="197">
        <f t="shared" si="1"/>
        <v>274002</v>
      </c>
      <c r="D18" s="198">
        <f t="shared" si="1"/>
        <v>104522</v>
      </c>
      <c r="E18" s="197">
        <f t="shared" si="1"/>
        <v>18100</v>
      </c>
      <c r="F18" s="198">
        <f t="shared" si="1"/>
        <v>29446</v>
      </c>
      <c r="G18" s="197">
        <f t="shared" si="1"/>
        <v>100999</v>
      </c>
      <c r="H18" s="198">
        <f t="shared" si="1"/>
        <v>0</v>
      </c>
      <c r="I18" s="197">
        <f t="shared" si="1"/>
        <v>879715</v>
      </c>
    </row>
  </sheetData>
  <sheetProtection/>
  <mergeCells count="4">
    <mergeCell ref="A5:I5"/>
    <mergeCell ref="A6:I6"/>
    <mergeCell ref="A4:I4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headerFooter alignWithMargins="0">
    <oddHeader>&amp;R&amp;"Arial,Félkövér"15.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C38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61.7109375" style="0" customWidth="1"/>
    <col min="2" max="2" width="9.57421875" style="0" customWidth="1"/>
    <col min="3" max="3" width="10.421875" style="126" customWidth="1"/>
  </cols>
  <sheetData>
    <row r="3" spans="1:3" ht="15.75">
      <c r="A3" s="298" t="s">
        <v>196</v>
      </c>
      <c r="B3" s="298"/>
      <c r="C3" s="121"/>
    </row>
    <row r="4" spans="1:2" ht="15.75">
      <c r="A4" s="298" t="s">
        <v>195</v>
      </c>
      <c r="B4" s="298"/>
    </row>
    <row r="5" spans="1:3" ht="15.75">
      <c r="A5" s="298" t="s">
        <v>197</v>
      </c>
      <c r="B5" s="298"/>
      <c r="C5" s="121"/>
    </row>
    <row r="7" spans="1:3" ht="15.75">
      <c r="A7" s="299" t="s">
        <v>46</v>
      </c>
      <c r="B7" s="299"/>
      <c r="C7" s="131"/>
    </row>
    <row r="8" spans="1:3" ht="15.75">
      <c r="A8" s="125"/>
      <c r="B8" s="125"/>
      <c r="C8" s="131"/>
    </row>
    <row r="9" spans="1:3" ht="15.75">
      <c r="A9" s="125"/>
      <c r="B9" s="125"/>
      <c r="C9" s="131"/>
    </row>
    <row r="10" spans="1:3" ht="12.75">
      <c r="A10" s="4"/>
      <c r="B10" s="127" t="s">
        <v>21</v>
      </c>
      <c r="C10" s="127"/>
    </row>
    <row r="11" spans="1:3" ht="13.5" thickBot="1">
      <c r="A11" s="4"/>
      <c r="B11" s="127"/>
      <c r="C11" s="127"/>
    </row>
    <row r="12" spans="1:3" ht="12.75">
      <c r="A12" s="122"/>
      <c r="B12" s="128" t="s">
        <v>67</v>
      </c>
      <c r="C12" s="129"/>
    </row>
    <row r="13" spans="1:3" ht="12.75">
      <c r="A13" s="119" t="s">
        <v>198</v>
      </c>
      <c r="B13" s="118"/>
      <c r="C13" s="129"/>
    </row>
    <row r="14" spans="1:3" ht="12.75">
      <c r="A14" s="119" t="s">
        <v>199</v>
      </c>
      <c r="B14" s="118"/>
      <c r="C14" s="129"/>
    </row>
    <row r="15" spans="1:3" ht="12.75">
      <c r="A15" s="212" t="s">
        <v>239</v>
      </c>
      <c r="B15" s="118">
        <v>457</v>
      </c>
      <c r="C15" s="129"/>
    </row>
    <row r="16" spans="1:3" ht="12.75">
      <c r="A16" s="212" t="s">
        <v>200</v>
      </c>
      <c r="B16" s="118"/>
      <c r="C16" s="129"/>
    </row>
    <row r="17" spans="1:3" ht="12.75">
      <c r="A17" s="212" t="s">
        <v>240</v>
      </c>
      <c r="B17" s="118"/>
      <c r="C17" s="129"/>
    </row>
    <row r="18" spans="1:3" ht="12.75">
      <c r="A18" s="212" t="s">
        <v>241</v>
      </c>
      <c r="B18" s="118"/>
      <c r="C18" s="129"/>
    </row>
    <row r="19" spans="1:3" ht="12.75">
      <c r="A19" s="212" t="s">
        <v>207</v>
      </c>
      <c r="B19" s="118"/>
      <c r="C19" s="129"/>
    </row>
    <row r="20" spans="1:3" ht="12.75">
      <c r="A20" s="213" t="s">
        <v>201</v>
      </c>
      <c r="B20" s="118">
        <v>3814</v>
      </c>
      <c r="C20" s="129"/>
    </row>
    <row r="21" spans="1:3" ht="12.75">
      <c r="A21" s="120" t="s">
        <v>202</v>
      </c>
      <c r="B21" s="118"/>
      <c r="C21" s="129"/>
    </row>
    <row r="22" spans="1:3" ht="12.75">
      <c r="A22" s="120" t="s">
        <v>203</v>
      </c>
      <c r="B22" s="118">
        <v>961</v>
      </c>
      <c r="C22" s="129"/>
    </row>
    <row r="23" spans="1:3" ht="12.75">
      <c r="A23" s="119" t="s">
        <v>204</v>
      </c>
      <c r="B23" s="118">
        <v>1413</v>
      </c>
      <c r="C23" s="129"/>
    </row>
    <row r="24" spans="1:3" ht="13.5" thickBot="1">
      <c r="A24" s="123" t="s">
        <v>205</v>
      </c>
      <c r="B24" s="124">
        <f>SUM(B13:B23)</f>
        <v>6645</v>
      </c>
      <c r="C24" s="130"/>
    </row>
    <row r="25" spans="1:3" ht="15.75">
      <c r="A25" s="125"/>
      <c r="B25" s="125"/>
      <c r="C25" s="131"/>
    </row>
    <row r="26" spans="1:3" ht="15.75">
      <c r="A26" s="299" t="s">
        <v>47</v>
      </c>
      <c r="B26" s="299"/>
      <c r="C26" s="131"/>
    </row>
    <row r="27" spans="1:3" ht="13.5" thickBot="1">
      <c r="A27" s="132"/>
      <c r="B27" s="129"/>
      <c r="C27" s="129"/>
    </row>
    <row r="28" spans="1:3" ht="12.75">
      <c r="A28" s="122"/>
      <c r="B28" s="128" t="s">
        <v>67</v>
      </c>
      <c r="C28" s="129"/>
    </row>
    <row r="29" spans="1:3" ht="12.75">
      <c r="A29" s="212" t="s">
        <v>242</v>
      </c>
      <c r="B29" s="118">
        <v>26378</v>
      </c>
      <c r="C29" s="129"/>
    </row>
    <row r="30" spans="1:3" ht="12.75">
      <c r="A30" s="212" t="s">
        <v>243</v>
      </c>
      <c r="B30" s="118">
        <v>774</v>
      </c>
      <c r="C30" s="129"/>
    </row>
    <row r="31" spans="1:3" ht="12.75">
      <c r="A31" s="212" t="s">
        <v>244</v>
      </c>
      <c r="B31" s="118">
        <v>6573</v>
      </c>
      <c r="C31" s="129"/>
    </row>
    <row r="32" spans="1:3" ht="12.75">
      <c r="A32" s="212" t="s">
        <v>245</v>
      </c>
      <c r="B32" s="118">
        <v>1812</v>
      </c>
      <c r="C32" s="129"/>
    </row>
    <row r="33" spans="1:3" ht="12.75">
      <c r="A33" s="212" t="s">
        <v>246</v>
      </c>
      <c r="B33" s="118">
        <v>569</v>
      </c>
      <c r="C33" s="129"/>
    </row>
    <row r="34" spans="1:3" ht="12.75">
      <c r="A34" s="212" t="s">
        <v>247</v>
      </c>
      <c r="B34" s="118">
        <v>16187</v>
      </c>
      <c r="C34" s="129"/>
    </row>
    <row r="35" spans="1:3" ht="12.75">
      <c r="A35" s="212" t="s">
        <v>248</v>
      </c>
      <c r="B35" s="118">
        <v>112</v>
      </c>
      <c r="C35" s="129"/>
    </row>
    <row r="36" spans="1:3" ht="12.75">
      <c r="A36" s="212" t="s">
        <v>249</v>
      </c>
      <c r="B36" s="118">
        <v>6087</v>
      </c>
      <c r="C36" s="129"/>
    </row>
    <row r="37" spans="1:3" ht="12.75">
      <c r="A37" s="212" t="s">
        <v>250</v>
      </c>
      <c r="B37" s="118">
        <v>15745</v>
      </c>
      <c r="C37" s="129"/>
    </row>
    <row r="38" spans="1:3" ht="13.5" thickBot="1">
      <c r="A38" s="123" t="s">
        <v>206</v>
      </c>
      <c r="B38" s="124">
        <f>SUM(B29:B37)</f>
        <v>74237</v>
      </c>
      <c r="C38" s="130"/>
    </row>
  </sheetData>
  <sheetProtection/>
  <mergeCells count="5">
    <mergeCell ref="A7:B7"/>
    <mergeCell ref="A26:B26"/>
    <mergeCell ref="A3:B3"/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&amp;R&amp;"Arial,Félkövér"&amp;11 16.számú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31.8515625" style="0" customWidth="1"/>
    <col min="2" max="2" width="13.140625" style="0" customWidth="1"/>
    <col min="3" max="3" width="11.7109375" style="0" customWidth="1"/>
    <col min="4" max="4" width="22.7109375" style="0" customWidth="1"/>
    <col min="5" max="5" width="10.00390625" style="0" bestFit="1" customWidth="1"/>
  </cols>
  <sheetData>
    <row r="2" spans="1:4" ht="18.75" customHeight="1">
      <c r="A2" s="277"/>
      <c r="B2" s="277"/>
      <c r="C2" s="277"/>
      <c r="D2" s="277"/>
    </row>
    <row r="3" spans="1:4" ht="18.75" customHeight="1">
      <c r="A3" s="298" t="s">
        <v>66</v>
      </c>
      <c r="B3" s="298"/>
      <c r="C3" s="298"/>
      <c r="D3" s="298"/>
    </row>
    <row r="4" spans="1:4" ht="15.75">
      <c r="A4" s="298" t="s">
        <v>13</v>
      </c>
      <c r="B4" s="298"/>
      <c r="C4" s="298"/>
      <c r="D4" s="298"/>
    </row>
    <row r="5" spans="1:4" ht="15.75">
      <c r="A5" s="298" t="s">
        <v>20</v>
      </c>
      <c r="B5" s="298"/>
      <c r="C5" s="298"/>
      <c r="D5" s="298"/>
    </row>
    <row r="6" spans="1:4" ht="15.75">
      <c r="A6" s="298" t="s">
        <v>226</v>
      </c>
      <c r="B6" s="298"/>
      <c r="C6" s="298"/>
      <c r="D6" s="298"/>
    </row>
    <row r="7" spans="1:4" ht="15.75">
      <c r="A7" s="158"/>
      <c r="B7" s="121"/>
      <c r="C7" s="121"/>
      <c r="D7" s="121"/>
    </row>
    <row r="8" spans="1:4" ht="12.75">
      <c r="A8" s="3"/>
      <c r="D8" s="8"/>
    </row>
    <row r="9" spans="1:4" ht="13.5" thickBot="1">
      <c r="A9" s="3"/>
      <c r="D9" s="2" t="s">
        <v>21</v>
      </c>
    </row>
    <row r="10" spans="1:4" ht="13.5" thickBot="1">
      <c r="A10" s="133" t="s">
        <v>0</v>
      </c>
      <c r="B10" s="134">
        <v>2013</v>
      </c>
      <c r="C10" s="134">
        <v>2014</v>
      </c>
      <c r="D10" s="134" t="s">
        <v>6</v>
      </c>
    </row>
    <row r="11" spans="1:4" ht="12.75">
      <c r="A11" s="135"/>
      <c r="B11" s="4"/>
      <c r="C11" s="4"/>
      <c r="D11" s="4"/>
    </row>
    <row r="12" spans="1:5" ht="13.5" thickBot="1">
      <c r="A12" s="5" t="s">
        <v>14</v>
      </c>
      <c r="B12" s="4"/>
      <c r="C12" s="4"/>
      <c r="D12" s="8" t="s">
        <v>227</v>
      </c>
      <c r="E12" s="3"/>
    </row>
    <row r="13" spans="1:5" ht="19.5" customHeight="1">
      <c r="A13" s="199" t="s">
        <v>15</v>
      </c>
      <c r="B13" s="200">
        <v>38647</v>
      </c>
      <c r="C13" s="200">
        <v>0</v>
      </c>
      <c r="D13" s="201">
        <v>38647</v>
      </c>
      <c r="E13" s="6"/>
    </row>
    <row r="14" spans="1:5" ht="19.5" customHeight="1">
      <c r="A14" s="202" t="s">
        <v>16</v>
      </c>
      <c r="B14" s="136">
        <v>336</v>
      </c>
      <c r="C14" s="136">
        <v>0</v>
      </c>
      <c r="D14" s="203">
        <v>336</v>
      </c>
      <c r="E14" s="3"/>
    </row>
    <row r="15" spans="1:5" ht="19.5" customHeight="1">
      <c r="A15" s="202"/>
      <c r="B15" s="136"/>
      <c r="C15" s="136"/>
      <c r="D15" s="203"/>
      <c r="E15" s="3"/>
    </row>
    <row r="16" spans="1:5" ht="19.5" customHeight="1">
      <c r="A16" s="202" t="s">
        <v>17</v>
      </c>
      <c r="B16" s="136">
        <f>B13</f>
        <v>38647</v>
      </c>
      <c r="C16" s="136">
        <f>C13</f>
        <v>0</v>
      </c>
      <c r="D16" s="203">
        <f>SUM(B16:C16)</f>
        <v>38647</v>
      </c>
      <c r="E16" s="7"/>
    </row>
    <row r="17" spans="1:5" ht="19.5" customHeight="1">
      <c r="A17" s="202" t="s">
        <v>18</v>
      </c>
      <c r="B17" s="136">
        <f>B14</f>
        <v>336</v>
      </c>
      <c r="C17" s="136">
        <f>C14</f>
        <v>0</v>
      </c>
      <c r="D17" s="203">
        <f>SUM(B17:C17)</f>
        <v>336</v>
      </c>
      <c r="E17" s="3"/>
    </row>
    <row r="18" spans="1:5" ht="13.5" thickBot="1">
      <c r="A18" s="204" t="s">
        <v>19</v>
      </c>
      <c r="B18" s="205">
        <f>SUM(B16:B17)</f>
        <v>38983</v>
      </c>
      <c r="C18" s="205">
        <f>SUM(C16:C17)</f>
        <v>0</v>
      </c>
      <c r="D18" s="206">
        <f>D16+D17</f>
        <v>38983</v>
      </c>
      <c r="E18" s="3"/>
    </row>
  </sheetData>
  <sheetProtection/>
  <mergeCells count="5">
    <mergeCell ref="A4:D4"/>
    <mergeCell ref="A5:D5"/>
    <mergeCell ref="A6:D6"/>
    <mergeCell ref="A2:D2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&amp;R&amp;"Arial,Félkövér"17 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2" width="9.140625" style="215" customWidth="1"/>
    <col min="3" max="3" width="18.28125" style="215" customWidth="1"/>
    <col min="4" max="4" width="14.140625" style="215" customWidth="1"/>
    <col min="5" max="5" width="13.7109375" style="215" customWidth="1"/>
    <col min="6" max="7" width="12.7109375" style="215" customWidth="1"/>
    <col min="8" max="8" width="18.57421875" style="215" bestFit="1" customWidth="1"/>
    <col min="9" max="16384" width="9.140625" style="215" customWidth="1"/>
  </cols>
  <sheetData>
    <row r="1" spans="1:8" ht="27" customHeight="1">
      <c r="A1" s="275" t="s">
        <v>455</v>
      </c>
      <c r="B1" s="275"/>
      <c r="C1" s="275"/>
      <c r="D1" s="275"/>
      <c r="E1" s="275"/>
      <c r="F1" s="275"/>
      <c r="G1" s="275"/>
      <c r="H1" s="214"/>
    </row>
    <row r="2" ht="13.5" thickBot="1">
      <c r="H2" s="214"/>
    </row>
    <row r="3" spans="1:8" ht="16.5" thickBot="1">
      <c r="A3" s="216" t="s">
        <v>0</v>
      </c>
      <c r="B3" s="217"/>
      <c r="C3" s="218"/>
      <c r="D3" s="219" t="s">
        <v>259</v>
      </c>
      <c r="E3" s="219" t="s">
        <v>259</v>
      </c>
      <c r="F3" s="220">
        <v>41639</v>
      </c>
      <c r="G3" s="220">
        <v>41274</v>
      </c>
      <c r="H3" s="214"/>
    </row>
    <row r="4" spans="1:8" ht="12.75">
      <c r="A4" s="221"/>
      <c r="B4" s="222"/>
      <c r="C4" s="223"/>
      <c r="D4" s="224">
        <v>41639</v>
      </c>
      <c r="E4" s="224">
        <v>41274</v>
      </c>
      <c r="F4" s="225" t="s">
        <v>260</v>
      </c>
      <c r="G4" s="225" t="s">
        <v>260</v>
      </c>
      <c r="H4" s="214"/>
    </row>
    <row r="5" spans="1:8" ht="12.75">
      <c r="A5" s="226" t="s">
        <v>261</v>
      </c>
      <c r="B5" s="227"/>
      <c r="C5" s="228"/>
      <c r="D5" s="229">
        <v>1152455</v>
      </c>
      <c r="E5" s="229">
        <v>1149933</v>
      </c>
      <c r="F5" s="229">
        <v>1152455</v>
      </c>
      <c r="G5" s="229">
        <v>1149933</v>
      </c>
      <c r="H5" s="214"/>
    </row>
    <row r="6" spans="1:8" ht="12.75">
      <c r="A6" s="226" t="s">
        <v>262</v>
      </c>
      <c r="B6" s="227"/>
      <c r="C6" s="228"/>
      <c r="D6" s="229">
        <v>45543</v>
      </c>
      <c r="E6" s="229">
        <v>45543</v>
      </c>
      <c r="F6" s="229">
        <v>45543</v>
      </c>
      <c r="G6" s="229">
        <v>45543</v>
      </c>
      <c r="H6" s="214"/>
    </row>
    <row r="7" spans="1:8" ht="12.75">
      <c r="A7" s="226" t="s">
        <v>263</v>
      </c>
      <c r="B7" s="227"/>
      <c r="C7" s="228"/>
      <c r="D7" s="229">
        <v>24393</v>
      </c>
      <c r="E7" s="229">
        <v>24393</v>
      </c>
      <c r="F7" s="229">
        <v>21675</v>
      </c>
      <c r="G7" s="229">
        <v>22041</v>
      </c>
      <c r="H7" s="230"/>
    </row>
    <row r="8" spans="1:8" ht="12.75">
      <c r="A8" s="226" t="s">
        <v>264</v>
      </c>
      <c r="B8" s="227"/>
      <c r="C8" s="228"/>
      <c r="D8" s="229">
        <v>374672</v>
      </c>
      <c r="E8" s="229">
        <v>374778</v>
      </c>
      <c r="F8" s="229">
        <v>374672</v>
      </c>
      <c r="G8" s="229">
        <v>374778</v>
      </c>
      <c r="H8" s="214"/>
    </row>
    <row r="9" spans="1:8" ht="13.5" thickBot="1">
      <c r="A9" s="226" t="s">
        <v>265</v>
      </c>
      <c r="B9" s="227"/>
      <c r="C9" s="228"/>
      <c r="D9" s="229">
        <v>88374</v>
      </c>
      <c r="E9" s="229">
        <v>84984</v>
      </c>
      <c r="F9" s="229">
        <v>72902</v>
      </c>
      <c r="G9" s="229">
        <v>71433</v>
      </c>
      <c r="H9" s="214"/>
    </row>
    <row r="10" spans="1:8" ht="15.75" thickBot="1">
      <c r="A10" s="231" t="s">
        <v>266</v>
      </c>
      <c r="B10" s="232"/>
      <c r="C10" s="233"/>
      <c r="D10" s="234">
        <f>SUM(D5:D9)</f>
        <v>1685437</v>
      </c>
      <c r="E10" s="234">
        <f>SUM(E5:E9)</f>
        <v>1679631</v>
      </c>
      <c r="F10" s="234">
        <f>SUM(F5:F9)</f>
        <v>1667247</v>
      </c>
      <c r="G10" s="234">
        <f>SUM(G5:G9)</f>
        <v>1663728</v>
      </c>
      <c r="H10" s="214"/>
    </row>
    <row r="11" spans="1:8" ht="12.75">
      <c r="A11" s="235" t="s">
        <v>267</v>
      </c>
      <c r="B11" s="227"/>
      <c r="C11" s="228"/>
      <c r="D11" s="236"/>
      <c r="E11" s="236"/>
      <c r="F11" s="236"/>
      <c r="G11" s="236"/>
      <c r="H11" s="214"/>
    </row>
    <row r="12" spans="1:8" ht="12.75">
      <c r="A12" s="235" t="s">
        <v>268</v>
      </c>
      <c r="B12" s="227"/>
      <c r="C12" s="228"/>
      <c r="D12" s="229">
        <v>131092</v>
      </c>
      <c r="E12" s="229">
        <v>131092</v>
      </c>
      <c r="F12" s="229">
        <v>131092</v>
      </c>
      <c r="G12" s="229">
        <v>131092</v>
      </c>
      <c r="H12" s="214"/>
    </row>
    <row r="13" spans="1:8" ht="12.75">
      <c r="A13" s="235" t="s">
        <v>269</v>
      </c>
      <c r="B13" s="227"/>
      <c r="C13" s="228"/>
      <c r="D13" s="236"/>
      <c r="E13" s="236"/>
      <c r="F13" s="236"/>
      <c r="G13" s="236"/>
      <c r="H13" s="214"/>
    </row>
    <row r="14" spans="1:8" ht="12.75">
      <c r="A14" s="235" t="s">
        <v>270</v>
      </c>
      <c r="B14" s="227"/>
      <c r="C14" s="228"/>
      <c r="D14" s="229">
        <v>1002685</v>
      </c>
      <c r="E14" s="229">
        <v>2043209</v>
      </c>
      <c r="F14" s="229">
        <v>850013</v>
      </c>
      <c r="G14" s="229">
        <v>1527670</v>
      </c>
      <c r="H14" s="214"/>
    </row>
    <row r="15" spans="1:8" ht="12.75">
      <c r="A15" s="235" t="s">
        <v>271</v>
      </c>
      <c r="B15" s="227"/>
      <c r="C15" s="228"/>
      <c r="D15" s="229">
        <v>31068</v>
      </c>
      <c r="E15" s="229"/>
      <c r="F15" s="229">
        <v>28995</v>
      </c>
      <c r="G15" s="229"/>
      <c r="H15" s="214"/>
    </row>
    <row r="16" spans="1:8" ht="12.75">
      <c r="A16" s="235" t="s">
        <v>269</v>
      </c>
      <c r="B16" s="227"/>
      <c r="C16" s="228"/>
      <c r="D16" s="236"/>
      <c r="E16" s="236"/>
      <c r="F16" s="236"/>
      <c r="G16" s="236"/>
      <c r="H16" s="214"/>
    </row>
    <row r="17" spans="1:8" ht="13.5" thickBot="1">
      <c r="A17" s="235" t="s">
        <v>272</v>
      </c>
      <c r="B17" s="227"/>
      <c r="C17" s="228"/>
      <c r="D17" s="229">
        <v>2192</v>
      </c>
      <c r="E17" s="229">
        <v>2792</v>
      </c>
      <c r="F17" s="229">
        <v>947</v>
      </c>
      <c r="G17" s="229">
        <v>1596</v>
      </c>
      <c r="H17" s="214"/>
    </row>
    <row r="18" spans="1:8" ht="15">
      <c r="A18" s="237" t="s">
        <v>273</v>
      </c>
      <c r="B18" s="238"/>
      <c r="C18" s="239"/>
      <c r="D18" s="240"/>
      <c r="E18" s="240"/>
      <c r="F18" s="240"/>
      <c r="G18" s="240"/>
      <c r="H18" s="214"/>
    </row>
    <row r="19" spans="1:8" ht="15.75" thickBot="1">
      <c r="A19" s="241" t="s">
        <v>274</v>
      </c>
      <c r="B19" s="242"/>
      <c r="C19" s="243"/>
      <c r="D19" s="244">
        <f>SUM(D12:D18)</f>
        <v>1167037</v>
      </c>
      <c r="E19" s="244">
        <f>SUM(E11:E17)</f>
        <v>2177093</v>
      </c>
      <c r="F19" s="244">
        <f>SUM(F12:F18)</f>
        <v>1011047</v>
      </c>
      <c r="G19" s="244">
        <f>SUM(G12:G18)</f>
        <v>1660358</v>
      </c>
      <c r="H19" s="214"/>
    </row>
    <row r="20" spans="1:8" ht="12.75">
      <c r="A20" s="235" t="s">
        <v>275</v>
      </c>
      <c r="B20" s="227"/>
      <c r="C20" s="228"/>
      <c r="D20" s="229">
        <v>1360135</v>
      </c>
      <c r="E20" s="229">
        <v>1362053</v>
      </c>
      <c r="F20" s="229">
        <v>1360135</v>
      </c>
      <c r="G20" s="229">
        <v>1362053</v>
      </c>
      <c r="H20" s="214"/>
    </row>
    <row r="21" spans="1:8" ht="12.75">
      <c r="A21" s="235" t="s">
        <v>276</v>
      </c>
      <c r="B21" s="227"/>
      <c r="C21" s="228"/>
      <c r="D21" s="229">
        <v>3676</v>
      </c>
      <c r="E21" s="229">
        <v>3676</v>
      </c>
      <c r="F21" s="229">
        <v>2500</v>
      </c>
      <c r="G21" s="229">
        <v>2518</v>
      </c>
      <c r="H21" s="214"/>
    </row>
    <row r="22" spans="1:8" ht="12.75">
      <c r="A22" s="235" t="s">
        <v>277</v>
      </c>
      <c r="B22" s="227"/>
      <c r="C22" s="228"/>
      <c r="D22" s="229"/>
      <c r="E22" s="229">
        <v>1640615</v>
      </c>
      <c r="F22" s="229"/>
      <c r="G22" s="229">
        <v>1253940</v>
      </c>
      <c r="H22" s="214"/>
    </row>
    <row r="23" spans="1:8" ht="12.75">
      <c r="A23" s="235" t="s">
        <v>278</v>
      </c>
      <c r="B23" s="227"/>
      <c r="C23" s="228"/>
      <c r="D23" s="236"/>
      <c r="E23" s="236"/>
      <c r="F23" s="236"/>
      <c r="G23" s="236"/>
      <c r="H23" s="214"/>
    </row>
    <row r="24" spans="1:8" ht="12.75">
      <c r="A24" s="235" t="s">
        <v>279</v>
      </c>
      <c r="B24" s="227"/>
      <c r="C24" s="228"/>
      <c r="D24" s="236">
        <v>334</v>
      </c>
      <c r="E24" s="236"/>
      <c r="F24" s="236">
        <v>254</v>
      </c>
      <c r="G24" s="236"/>
      <c r="H24" s="245"/>
    </row>
    <row r="25" spans="1:8" ht="12.75">
      <c r="A25" s="235" t="s">
        <v>276</v>
      </c>
      <c r="B25" s="227"/>
      <c r="C25" s="228"/>
      <c r="D25" s="236"/>
      <c r="E25" s="236"/>
      <c r="F25" s="236"/>
      <c r="G25" s="236"/>
      <c r="H25" s="214"/>
    </row>
    <row r="26" spans="1:8" ht="12.75">
      <c r="A26" s="235" t="s">
        <v>280</v>
      </c>
      <c r="B26" s="227"/>
      <c r="C26" s="228"/>
      <c r="D26" s="229">
        <v>1791</v>
      </c>
      <c r="E26" s="229">
        <v>835</v>
      </c>
      <c r="F26" s="229">
        <v>1652</v>
      </c>
      <c r="G26" s="229">
        <v>0</v>
      </c>
      <c r="H26" s="245"/>
    </row>
    <row r="27" spans="1:8" ht="12.75">
      <c r="A27" s="235" t="s">
        <v>277</v>
      </c>
      <c r="B27" s="227"/>
      <c r="C27" s="228"/>
      <c r="D27" s="229">
        <v>1742040</v>
      </c>
      <c r="E27" s="229"/>
      <c r="F27" s="229">
        <v>1288930</v>
      </c>
      <c r="G27" s="236"/>
      <c r="H27" s="214"/>
    </row>
    <row r="28" spans="1:8" ht="13.5" thickBot="1">
      <c r="A28" s="235" t="s">
        <v>281</v>
      </c>
      <c r="B28" s="227"/>
      <c r="C28" s="228"/>
      <c r="D28" s="229"/>
      <c r="E28" s="229">
        <v>29084</v>
      </c>
      <c r="F28" s="229"/>
      <c r="G28" s="229">
        <v>27366</v>
      </c>
      <c r="H28" s="245"/>
    </row>
    <row r="29" spans="1:8" ht="15">
      <c r="A29" s="237" t="s">
        <v>282</v>
      </c>
      <c r="B29" s="246"/>
      <c r="C29" s="247"/>
      <c r="D29" s="240"/>
      <c r="E29" s="240"/>
      <c r="F29" s="240"/>
      <c r="G29" s="240"/>
      <c r="H29" s="214"/>
    </row>
    <row r="30" spans="1:8" ht="15.75" thickBot="1">
      <c r="A30" s="241" t="s">
        <v>283</v>
      </c>
      <c r="B30" s="248"/>
      <c r="C30" s="249"/>
      <c r="D30" s="244">
        <f>SUM(D20:D29)</f>
        <v>3107976</v>
      </c>
      <c r="E30" s="244">
        <f>SUM(E20:E29)</f>
        <v>3036263</v>
      </c>
      <c r="F30" s="244">
        <f>SUM(F20:F29)</f>
        <v>2653471</v>
      </c>
      <c r="G30" s="244">
        <f>SUM(G20:G29)</f>
        <v>2645877</v>
      </c>
      <c r="H30" s="214"/>
    </row>
    <row r="31" spans="1:10" ht="16.5" thickBot="1">
      <c r="A31" s="250" t="s">
        <v>284</v>
      </c>
      <c r="B31" s="251"/>
      <c r="C31" s="252"/>
      <c r="D31" s="253">
        <v>5865678</v>
      </c>
      <c r="E31" s="253">
        <f>SUM(E10+E19+E30)</f>
        <v>6892987</v>
      </c>
      <c r="F31" s="253">
        <f>SUM(F10+F19+F30)</f>
        <v>5331765</v>
      </c>
      <c r="G31" s="253">
        <f>SUM(G10+G19+G30)</f>
        <v>5969963</v>
      </c>
      <c r="H31" s="214"/>
      <c r="J31" s="254"/>
    </row>
    <row r="32" spans="1:8" ht="12.75">
      <c r="A32" s="227"/>
      <c r="B32" s="227"/>
      <c r="C32" s="227"/>
      <c r="D32" s="227"/>
      <c r="E32" s="227" t="s">
        <v>285</v>
      </c>
      <c r="F32" s="227"/>
      <c r="G32" s="227"/>
      <c r="H32" s="214"/>
    </row>
    <row r="33" ht="12.75">
      <c r="H33" s="214"/>
    </row>
    <row r="34" ht="12.75">
      <c r="H34" s="214"/>
    </row>
    <row r="35" ht="12.75">
      <c r="H35" s="214"/>
    </row>
    <row r="36" ht="12.75">
      <c r="H36" s="214"/>
    </row>
    <row r="37" ht="12.75">
      <c r="H37" s="214"/>
    </row>
    <row r="38" ht="12.75">
      <c r="H38" s="214"/>
    </row>
    <row r="39" ht="12.75">
      <c r="H39" s="214"/>
    </row>
    <row r="40" ht="12.75">
      <c r="H40" s="214"/>
    </row>
    <row r="41" ht="12.75">
      <c r="H41" s="214"/>
    </row>
    <row r="42" ht="12.75">
      <c r="H42" s="214"/>
    </row>
    <row r="43" ht="12.75">
      <c r="H43" s="214"/>
    </row>
    <row r="44" ht="12.75">
      <c r="H44" s="214"/>
    </row>
    <row r="45" ht="12.75">
      <c r="H45" s="214"/>
    </row>
    <row r="46" ht="12.75">
      <c r="H46" s="214"/>
    </row>
    <row r="47" ht="12.75">
      <c r="H47" s="214"/>
    </row>
    <row r="48" ht="12.75">
      <c r="H48" s="214"/>
    </row>
    <row r="49" ht="12.75">
      <c r="H49" s="214"/>
    </row>
    <row r="50" ht="12.75">
      <c r="H50" s="214"/>
    </row>
    <row r="51" ht="12.75">
      <c r="H51" s="214"/>
    </row>
    <row r="52" ht="12.75">
      <c r="H52" s="214"/>
    </row>
    <row r="53" ht="12.75">
      <c r="H53" s="214"/>
    </row>
    <row r="87" ht="12.75">
      <c r="H87" s="214"/>
    </row>
    <row r="88" ht="12.75">
      <c r="H88" s="214"/>
    </row>
    <row r="89" ht="12.75">
      <c r="H89" s="214"/>
    </row>
    <row r="90" ht="12.75">
      <c r="H90" s="214"/>
    </row>
    <row r="91" ht="12.75">
      <c r="H91" s="21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Header>&amp;R5. melléklet</oddHead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8.140625" style="256" customWidth="1"/>
    <col min="2" max="2" width="68.421875" style="256" customWidth="1"/>
    <col min="3" max="3" width="14.8515625" style="256" customWidth="1"/>
    <col min="4" max="4" width="15.28125" style="256" customWidth="1"/>
    <col min="5" max="5" width="15.140625" style="256" customWidth="1"/>
    <col min="6" max="16384" width="9.140625" style="256" customWidth="1"/>
  </cols>
  <sheetData>
    <row r="1" spans="1:5" ht="15">
      <c r="A1" s="273"/>
      <c r="B1" s="274"/>
      <c r="C1" s="274"/>
      <c r="D1" s="274"/>
      <c r="E1" s="274"/>
    </row>
    <row r="2" spans="1:5" ht="30">
      <c r="A2" s="255" t="s">
        <v>287</v>
      </c>
      <c r="B2" s="255" t="s">
        <v>0</v>
      </c>
      <c r="C2" s="255" t="s">
        <v>68</v>
      </c>
      <c r="D2" s="255" t="s">
        <v>69</v>
      </c>
      <c r="E2" s="255" t="s">
        <v>67</v>
      </c>
    </row>
    <row r="3" spans="1:5" ht="15">
      <c r="A3" s="255">
        <v>1</v>
      </c>
      <c r="B3" s="255">
        <v>2</v>
      </c>
      <c r="C3" s="255">
        <v>3</v>
      </c>
      <c r="D3" s="255">
        <v>4</v>
      </c>
      <c r="E3" s="255">
        <v>5</v>
      </c>
    </row>
    <row r="4" spans="1:5" ht="12.75">
      <c r="A4" s="257" t="s">
        <v>70</v>
      </c>
      <c r="B4" s="258" t="s">
        <v>288</v>
      </c>
      <c r="C4" s="259">
        <v>76750</v>
      </c>
      <c r="D4" s="259">
        <v>76750</v>
      </c>
      <c r="E4" s="259">
        <v>76750</v>
      </c>
    </row>
    <row r="5" spans="1:5" ht="12.75" hidden="1">
      <c r="A5" s="257"/>
      <c r="B5" s="258"/>
      <c r="C5" s="259"/>
      <c r="D5" s="259"/>
      <c r="E5" s="259"/>
    </row>
    <row r="6" spans="1:5" ht="25.5" hidden="1">
      <c r="A6" s="257" t="s">
        <v>289</v>
      </c>
      <c r="B6" s="258" t="s">
        <v>290</v>
      </c>
      <c r="C6" s="259">
        <v>91680</v>
      </c>
      <c r="D6" s="259">
        <v>90940</v>
      </c>
      <c r="E6" s="259">
        <v>90940</v>
      </c>
    </row>
    <row r="7" spans="1:5" ht="12.75">
      <c r="A7" s="257" t="s">
        <v>71</v>
      </c>
      <c r="B7" s="258" t="s">
        <v>291</v>
      </c>
      <c r="C7" s="259">
        <v>13860</v>
      </c>
      <c r="D7" s="259">
        <v>13824</v>
      </c>
      <c r="E7" s="259">
        <v>13824</v>
      </c>
    </row>
    <row r="8" spans="1:5" ht="12.75">
      <c r="A8" s="257" t="s">
        <v>73</v>
      </c>
      <c r="B8" s="258" t="s">
        <v>292</v>
      </c>
      <c r="C8" s="259">
        <v>21522</v>
      </c>
      <c r="D8" s="259">
        <v>21522</v>
      </c>
      <c r="E8" s="259">
        <v>21522</v>
      </c>
    </row>
    <row r="9" spans="1:5" ht="12.75" hidden="1">
      <c r="A9" s="257"/>
      <c r="B9" s="258"/>
      <c r="C9" s="259"/>
      <c r="D9" s="259"/>
      <c r="E9" s="259"/>
    </row>
    <row r="10" spans="1:5" ht="12.75">
      <c r="A10" s="257">
        <v>4</v>
      </c>
      <c r="B10" s="258" t="s">
        <v>293</v>
      </c>
      <c r="C10" s="259">
        <v>0</v>
      </c>
      <c r="D10" s="259">
        <v>9769</v>
      </c>
      <c r="E10" s="259">
        <v>9769</v>
      </c>
    </row>
    <row r="11" spans="1:5" ht="12.75">
      <c r="A11" s="257" t="s">
        <v>77</v>
      </c>
      <c r="B11" s="258" t="s">
        <v>294</v>
      </c>
      <c r="C11" s="259">
        <v>8746</v>
      </c>
      <c r="D11" s="259">
        <v>8746</v>
      </c>
      <c r="E11" s="259">
        <v>8746</v>
      </c>
    </row>
    <row r="12" spans="1:5" ht="12.75">
      <c r="A12" s="257" t="s">
        <v>78</v>
      </c>
      <c r="B12" s="258" t="s">
        <v>295</v>
      </c>
      <c r="C12" s="259">
        <v>30140</v>
      </c>
      <c r="D12" s="259">
        <v>25360</v>
      </c>
      <c r="E12" s="259">
        <v>25360</v>
      </c>
    </row>
    <row r="13" spans="1:5" ht="12.75" hidden="1">
      <c r="A13" s="257"/>
      <c r="B13" s="258"/>
      <c r="C13" s="259"/>
      <c r="D13" s="259"/>
      <c r="E13" s="259"/>
    </row>
    <row r="14" spans="1:5" ht="12.75">
      <c r="A14" s="257" t="s">
        <v>80</v>
      </c>
      <c r="B14" s="258" t="s">
        <v>296</v>
      </c>
      <c r="C14" s="259">
        <v>8221</v>
      </c>
      <c r="D14" s="259">
        <v>8221</v>
      </c>
      <c r="E14" s="259">
        <v>8221</v>
      </c>
    </row>
    <row r="15" spans="1:5" ht="12.75" hidden="1">
      <c r="A15" s="257"/>
      <c r="B15" s="258"/>
      <c r="C15" s="259"/>
      <c r="D15" s="259"/>
      <c r="E15" s="259"/>
    </row>
    <row r="16" spans="1:5" ht="12.75">
      <c r="A16" s="257" t="s">
        <v>82</v>
      </c>
      <c r="B16" s="258" t="s">
        <v>297</v>
      </c>
      <c r="C16" s="259">
        <v>1166</v>
      </c>
      <c r="D16" s="259">
        <v>1943</v>
      </c>
      <c r="E16" s="259">
        <v>1943</v>
      </c>
    </row>
    <row r="17" spans="1:5" ht="12.75" hidden="1">
      <c r="A17" s="257"/>
      <c r="B17" s="258"/>
      <c r="C17" s="259"/>
      <c r="D17" s="259"/>
      <c r="E17" s="259"/>
    </row>
    <row r="18" spans="1:5" ht="12.75">
      <c r="A18" s="257" t="s">
        <v>84</v>
      </c>
      <c r="B18" s="258" t="s">
        <v>298</v>
      </c>
      <c r="C18" s="259">
        <v>0</v>
      </c>
      <c r="D18" s="259">
        <v>7734</v>
      </c>
      <c r="E18" s="259">
        <v>7734</v>
      </c>
    </row>
    <row r="19" spans="1:5" ht="12.75">
      <c r="A19" s="257" t="s">
        <v>86</v>
      </c>
      <c r="B19" s="258" t="s">
        <v>299</v>
      </c>
      <c r="C19" s="259">
        <v>0</v>
      </c>
      <c r="D19" s="259">
        <v>0</v>
      </c>
      <c r="E19" s="259">
        <v>0</v>
      </c>
    </row>
    <row r="20" spans="1:5" ht="38.25" hidden="1">
      <c r="A20" s="257" t="s">
        <v>88</v>
      </c>
      <c r="B20" s="258" t="s">
        <v>300</v>
      </c>
      <c r="C20" s="259">
        <v>0</v>
      </c>
      <c r="D20" s="259">
        <v>0</v>
      </c>
      <c r="E20" s="259">
        <v>0</v>
      </c>
    </row>
    <row r="21" spans="1:5" ht="12.75">
      <c r="A21" s="260" t="s">
        <v>88</v>
      </c>
      <c r="B21" s="261" t="s">
        <v>301</v>
      </c>
      <c r="C21" s="262">
        <v>0</v>
      </c>
      <c r="D21" s="262">
        <v>9193</v>
      </c>
      <c r="E21" s="262">
        <v>9193</v>
      </c>
    </row>
    <row r="22" spans="1:5" ht="38.25" hidden="1">
      <c r="A22" s="257" t="s">
        <v>302</v>
      </c>
      <c r="B22" s="258" t="s">
        <v>303</v>
      </c>
      <c r="C22" s="259">
        <v>0</v>
      </c>
      <c r="D22" s="259">
        <v>0</v>
      </c>
      <c r="E22" s="259">
        <v>0</v>
      </c>
    </row>
    <row r="23" spans="1:5" ht="25.5" hidden="1">
      <c r="A23" s="257" t="s">
        <v>304</v>
      </c>
      <c r="B23" s="258" t="s">
        <v>305</v>
      </c>
      <c r="C23" s="259">
        <v>0</v>
      </c>
      <c r="D23" s="259">
        <v>0</v>
      </c>
      <c r="E23" s="259">
        <v>0</v>
      </c>
    </row>
    <row r="24" spans="1:5" ht="63.75" hidden="1">
      <c r="A24" s="257" t="s">
        <v>306</v>
      </c>
      <c r="B24" s="258" t="s">
        <v>307</v>
      </c>
      <c r="C24" s="259">
        <v>0</v>
      </c>
      <c r="D24" s="259">
        <v>0</v>
      </c>
      <c r="E24" s="259">
        <v>0</v>
      </c>
    </row>
    <row r="25" spans="1:5" ht="25.5" hidden="1">
      <c r="A25" s="257" t="s">
        <v>308</v>
      </c>
      <c r="B25" s="258" t="s">
        <v>309</v>
      </c>
      <c r="C25" s="259">
        <v>0</v>
      </c>
      <c r="D25" s="259">
        <v>0</v>
      </c>
      <c r="E25" s="259">
        <v>0</v>
      </c>
    </row>
    <row r="26" spans="1:5" ht="12.75">
      <c r="A26" s="260" t="s">
        <v>89</v>
      </c>
      <c r="B26" s="261" t="s">
        <v>310</v>
      </c>
      <c r="C26" s="262">
        <v>252085</v>
      </c>
      <c r="D26" s="262">
        <v>274003</v>
      </c>
      <c r="E26" s="262">
        <v>274002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4" r:id="rId1"/>
  <headerFooter alignWithMargins="0">
    <oddHeader>&amp;C&amp;"Arial,Félkövér"&amp;11ÖNKORMÁNYZAT FELADAT FINANSZÍROZÁSA
&amp;R7. sz.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6.8515625" style="0" customWidth="1"/>
    <col min="2" max="2" width="15.00390625" style="0" customWidth="1"/>
    <col min="3" max="3" width="12.140625" style="0" customWidth="1"/>
    <col min="4" max="4" width="13.421875" style="0" customWidth="1"/>
    <col min="5" max="5" width="27.28125" style="0" customWidth="1"/>
    <col min="6" max="7" width="14.28125" style="0" customWidth="1"/>
    <col min="8" max="8" width="12.57421875" style="0" customWidth="1"/>
  </cols>
  <sheetData>
    <row r="1" spans="1:8" ht="24" customHeight="1">
      <c r="A1" s="276" t="s">
        <v>220</v>
      </c>
      <c r="B1" s="276"/>
      <c r="C1" s="276"/>
      <c r="D1" s="276"/>
      <c r="E1" s="276"/>
      <c r="F1" s="276"/>
      <c r="G1" s="276"/>
      <c r="H1" s="276"/>
    </row>
    <row r="2" spans="1:8" ht="20.25" customHeight="1">
      <c r="A2" s="276" t="s">
        <v>209</v>
      </c>
      <c r="B2" s="276"/>
      <c r="C2" s="276"/>
      <c r="D2" s="276"/>
      <c r="E2" s="276"/>
      <c r="F2" s="276"/>
      <c r="G2" s="276"/>
      <c r="H2" s="276"/>
    </row>
    <row r="3" spans="1:8" ht="20.25" customHeight="1" thickBot="1">
      <c r="A3" s="9"/>
      <c r="B3" s="9"/>
      <c r="C3" s="9"/>
      <c r="D3" s="9"/>
      <c r="E3" s="9"/>
      <c r="F3" s="9"/>
      <c r="G3" s="9"/>
      <c r="H3" s="2" t="s">
        <v>21</v>
      </c>
    </row>
    <row r="4" spans="1:8" ht="16.5" thickBot="1">
      <c r="A4" s="176" t="s">
        <v>0</v>
      </c>
      <c r="B4" s="10"/>
      <c r="C4" s="177" t="s">
        <v>3</v>
      </c>
      <c r="D4" s="178"/>
      <c r="E4" s="179" t="s">
        <v>0</v>
      </c>
      <c r="F4" s="10"/>
      <c r="G4" s="177" t="s">
        <v>25</v>
      </c>
      <c r="H4" s="178"/>
    </row>
    <row r="5" spans="1:8" ht="16.5" thickBot="1">
      <c r="A5" s="10"/>
      <c r="B5" s="180" t="s">
        <v>26</v>
      </c>
      <c r="C5" s="181" t="s">
        <v>27</v>
      </c>
      <c r="D5" s="182" t="s">
        <v>67</v>
      </c>
      <c r="E5" s="183"/>
      <c r="F5" s="184" t="s">
        <v>28</v>
      </c>
      <c r="G5" s="185" t="s">
        <v>27</v>
      </c>
      <c r="H5" s="186" t="s">
        <v>67</v>
      </c>
    </row>
    <row r="6" spans="1:8" ht="16.5" thickBot="1">
      <c r="A6" s="12" t="s">
        <v>29</v>
      </c>
      <c r="B6" s="13"/>
      <c r="C6" s="14"/>
      <c r="D6" s="15"/>
      <c r="E6" s="16" t="s">
        <v>30</v>
      </c>
      <c r="F6" s="17"/>
      <c r="G6" s="18"/>
      <c r="H6" s="19"/>
    </row>
    <row r="7" spans="1:8" ht="15.75">
      <c r="A7" s="20" t="s">
        <v>31</v>
      </c>
      <c r="B7" s="21">
        <v>98517</v>
      </c>
      <c r="C7" s="22">
        <v>99657</v>
      </c>
      <c r="D7" s="23">
        <v>113470</v>
      </c>
      <c r="E7" s="24" t="s">
        <v>11</v>
      </c>
      <c r="F7" s="54">
        <v>293421</v>
      </c>
      <c r="G7" s="55">
        <v>304198</v>
      </c>
      <c r="H7" s="56">
        <v>270173</v>
      </c>
    </row>
    <row r="8" spans="1:8" ht="15.75">
      <c r="A8" s="28" t="s">
        <v>229</v>
      </c>
      <c r="B8" s="25">
        <v>283690</v>
      </c>
      <c r="C8" s="26">
        <v>282560</v>
      </c>
      <c r="D8" s="27">
        <v>239176</v>
      </c>
      <c r="E8" s="24" t="s">
        <v>32</v>
      </c>
      <c r="F8" s="54">
        <v>79940</v>
      </c>
      <c r="G8" s="55">
        <v>82852</v>
      </c>
      <c r="H8" s="56">
        <v>70441</v>
      </c>
    </row>
    <row r="9" spans="1:8" ht="15.75">
      <c r="A9" s="28" t="s">
        <v>33</v>
      </c>
      <c r="B9" s="25">
        <v>213360</v>
      </c>
      <c r="C9" s="26">
        <v>213360</v>
      </c>
      <c r="D9" s="27">
        <v>207617</v>
      </c>
      <c r="E9" s="24" t="s">
        <v>34</v>
      </c>
      <c r="F9" s="54">
        <v>277792</v>
      </c>
      <c r="G9" s="55">
        <v>243559</v>
      </c>
      <c r="H9" s="56">
        <v>250929</v>
      </c>
    </row>
    <row r="10" spans="1:8" ht="15.75">
      <c r="A10" s="28" t="s">
        <v>35</v>
      </c>
      <c r="B10" s="25">
        <v>3200</v>
      </c>
      <c r="C10" s="26">
        <v>3200</v>
      </c>
      <c r="D10" s="27">
        <v>3331</v>
      </c>
      <c r="E10" s="24" t="s">
        <v>36</v>
      </c>
      <c r="F10" s="54">
        <v>13854</v>
      </c>
      <c r="G10" s="55">
        <v>15634</v>
      </c>
      <c r="H10" s="56">
        <v>12917</v>
      </c>
    </row>
    <row r="11" spans="1:8" ht="15.75">
      <c r="A11" s="28" t="s">
        <v>251</v>
      </c>
      <c r="B11" s="25">
        <v>66000</v>
      </c>
      <c r="C11" s="26">
        <v>26400</v>
      </c>
      <c r="D11" s="27">
        <v>25909</v>
      </c>
      <c r="E11" s="24" t="s">
        <v>37</v>
      </c>
      <c r="F11" s="54">
        <v>35620</v>
      </c>
      <c r="G11" s="55">
        <v>71839</v>
      </c>
      <c r="H11" s="56">
        <v>73711</v>
      </c>
    </row>
    <row r="12" spans="1:8" ht="15.75" hidden="1">
      <c r="A12" s="28"/>
      <c r="B12" s="25"/>
      <c r="C12" s="26"/>
      <c r="D12" s="27"/>
      <c r="E12" s="11"/>
      <c r="F12" s="57"/>
      <c r="G12" s="58"/>
      <c r="H12" s="59"/>
    </row>
    <row r="13" spans="1:8" ht="15.75">
      <c r="A13" s="28" t="s">
        <v>38</v>
      </c>
      <c r="B13" s="25">
        <v>34508</v>
      </c>
      <c r="C13" s="26">
        <v>34542</v>
      </c>
      <c r="D13" s="27">
        <v>18134</v>
      </c>
      <c r="E13" s="11"/>
      <c r="F13" s="57"/>
      <c r="G13" s="58"/>
      <c r="H13" s="59"/>
    </row>
    <row r="14" spans="1:8" ht="15.75">
      <c r="A14" s="28" t="s">
        <v>39</v>
      </c>
      <c r="B14" s="25">
        <v>252085</v>
      </c>
      <c r="C14" s="26">
        <v>274003</v>
      </c>
      <c r="D14" s="27">
        <v>274002</v>
      </c>
      <c r="E14" s="11"/>
      <c r="F14" s="57"/>
      <c r="G14" s="58"/>
      <c r="H14" s="59"/>
    </row>
    <row r="15" spans="1:8" ht="15.75">
      <c r="A15" s="28" t="s">
        <v>252</v>
      </c>
      <c r="B15" s="25">
        <v>76750</v>
      </c>
      <c r="C15" s="26">
        <v>76750</v>
      </c>
      <c r="D15" s="27">
        <v>76750</v>
      </c>
      <c r="E15" s="11"/>
      <c r="F15" s="57"/>
      <c r="G15" s="58"/>
      <c r="H15" s="59"/>
    </row>
    <row r="16" spans="1:8" ht="15.75">
      <c r="A16" s="28" t="s">
        <v>253</v>
      </c>
      <c r="B16" s="25">
        <v>126286</v>
      </c>
      <c r="C16" s="26">
        <v>126286</v>
      </c>
      <c r="D16" s="27">
        <v>126286</v>
      </c>
      <c r="E16" s="11"/>
      <c r="F16" s="57"/>
      <c r="G16" s="58"/>
      <c r="H16" s="59"/>
    </row>
    <row r="17" spans="1:8" ht="15.75">
      <c r="A17" s="28" t="s">
        <v>40</v>
      </c>
      <c r="B17" s="25"/>
      <c r="C17" s="26">
        <v>9769</v>
      </c>
      <c r="D17" s="27">
        <v>9769</v>
      </c>
      <c r="E17" s="11"/>
      <c r="F17" s="57"/>
      <c r="G17" s="58"/>
      <c r="H17" s="59"/>
    </row>
    <row r="18" spans="1:8" ht="15.75">
      <c r="A18" s="28" t="s">
        <v>255</v>
      </c>
      <c r="B18" s="25">
        <v>30140</v>
      </c>
      <c r="C18" s="26">
        <v>25360</v>
      </c>
      <c r="D18" s="27">
        <v>25360</v>
      </c>
      <c r="E18" s="11"/>
      <c r="F18" s="57"/>
      <c r="G18" s="58"/>
      <c r="H18" s="59"/>
    </row>
    <row r="19" spans="1:8" ht="15.75">
      <c r="A19" s="28" t="s">
        <v>256</v>
      </c>
      <c r="B19" s="25">
        <v>8746</v>
      </c>
      <c r="C19" s="26">
        <v>8746</v>
      </c>
      <c r="D19" s="27">
        <v>8746</v>
      </c>
      <c r="E19" s="11"/>
      <c r="F19" s="57"/>
      <c r="G19" s="58"/>
      <c r="H19" s="59"/>
    </row>
    <row r="20" spans="1:8" ht="15.75">
      <c r="A20" s="28" t="s">
        <v>254</v>
      </c>
      <c r="B20" s="25">
        <v>8221</v>
      </c>
      <c r="C20" s="26">
        <v>8221</v>
      </c>
      <c r="D20" s="27">
        <v>8221</v>
      </c>
      <c r="E20" s="11"/>
      <c r="F20" s="57"/>
      <c r="G20" s="58"/>
      <c r="H20" s="59"/>
    </row>
    <row r="21" spans="1:8" ht="15.75">
      <c r="A21" s="28" t="s">
        <v>41</v>
      </c>
      <c r="B21" s="25"/>
      <c r="C21" s="26">
        <v>1943</v>
      </c>
      <c r="D21" s="27">
        <v>1943</v>
      </c>
      <c r="E21" s="11"/>
      <c r="F21" s="57"/>
      <c r="G21" s="58"/>
      <c r="H21" s="59"/>
    </row>
    <row r="22" spans="1:8" ht="15.75">
      <c r="A22" s="28" t="s">
        <v>42</v>
      </c>
      <c r="B22" s="25">
        <v>1942</v>
      </c>
      <c r="C22" s="26">
        <v>16928</v>
      </c>
      <c r="D22" s="27">
        <v>16927</v>
      </c>
      <c r="E22" s="11"/>
      <c r="F22" s="57"/>
      <c r="G22" s="58"/>
      <c r="H22" s="59"/>
    </row>
    <row r="23" spans="1:8" ht="15.75">
      <c r="A23" s="29" t="s">
        <v>43</v>
      </c>
      <c r="B23" s="25">
        <f>B7+B8+B13+B14</f>
        <v>668800</v>
      </c>
      <c r="C23" s="26">
        <f>C7+C8+C13+C14</f>
        <v>690762</v>
      </c>
      <c r="D23" s="27">
        <f>D7+D8+D13+D14</f>
        <v>644782</v>
      </c>
      <c r="E23" s="30" t="s">
        <v>43</v>
      </c>
      <c r="F23" s="54">
        <f>SUM(F7:F11)</f>
        <v>700627</v>
      </c>
      <c r="G23" s="55">
        <f>SUM(G7:G11)</f>
        <v>718082</v>
      </c>
      <c r="H23" s="56">
        <f>SUM(H7:H11)</f>
        <v>678171</v>
      </c>
    </row>
    <row r="24" spans="1:8" ht="15.75">
      <c r="A24" s="31" t="s">
        <v>44</v>
      </c>
      <c r="B24" s="25"/>
      <c r="C24" s="26"/>
      <c r="D24" s="27"/>
      <c r="E24" s="32" t="s">
        <v>45</v>
      </c>
      <c r="F24" s="54"/>
      <c r="G24" s="55"/>
      <c r="H24" s="56"/>
    </row>
    <row r="25" spans="1:8" ht="15.75">
      <c r="A25" s="28" t="s">
        <v>210</v>
      </c>
      <c r="B25" s="25">
        <v>30800</v>
      </c>
      <c r="C25" s="26">
        <v>30800</v>
      </c>
      <c r="D25" s="27">
        <v>23001</v>
      </c>
      <c r="E25" s="24" t="s">
        <v>46</v>
      </c>
      <c r="F25" s="54">
        <v>42784</v>
      </c>
      <c r="G25" s="55">
        <v>17440</v>
      </c>
      <c r="H25" s="56">
        <v>6645</v>
      </c>
    </row>
    <row r="26" spans="1:8" ht="15.75">
      <c r="A26" s="28" t="s">
        <v>217</v>
      </c>
      <c r="B26" s="25">
        <v>25000</v>
      </c>
      <c r="C26" s="26">
        <v>25000</v>
      </c>
      <c r="D26" s="27">
        <v>35685</v>
      </c>
      <c r="E26" s="24" t="s">
        <v>47</v>
      </c>
      <c r="F26" s="54">
        <v>399481</v>
      </c>
      <c r="G26" s="55">
        <v>426423</v>
      </c>
      <c r="H26" s="56">
        <v>74237</v>
      </c>
    </row>
    <row r="27" spans="1:8" ht="15.75">
      <c r="A27" s="28" t="s">
        <v>48</v>
      </c>
      <c r="B27" s="25"/>
      <c r="C27" s="26"/>
      <c r="D27" s="27"/>
      <c r="E27" s="24" t="s">
        <v>49</v>
      </c>
      <c r="F27" s="54">
        <v>0</v>
      </c>
      <c r="G27" s="55"/>
      <c r="H27" s="56">
        <v>2500</v>
      </c>
    </row>
    <row r="28" spans="1:8" ht="15.75" hidden="1">
      <c r="A28" s="28" t="s">
        <v>50</v>
      </c>
      <c r="B28" s="25"/>
      <c r="C28" s="26"/>
      <c r="D28" s="27"/>
      <c r="E28" s="11"/>
      <c r="F28" s="57"/>
      <c r="G28" s="58"/>
      <c r="H28" s="59"/>
    </row>
    <row r="29" spans="1:8" ht="15.75" hidden="1">
      <c r="A29" s="28" t="s">
        <v>51</v>
      </c>
      <c r="B29" s="25"/>
      <c r="C29" s="26"/>
      <c r="D29" s="27"/>
      <c r="E29" s="11"/>
      <c r="F29" s="57"/>
      <c r="G29" s="58"/>
      <c r="H29" s="59"/>
    </row>
    <row r="30" spans="1:8" ht="15.75">
      <c r="A30" s="28" t="s">
        <v>52</v>
      </c>
      <c r="B30" s="25">
        <v>0</v>
      </c>
      <c r="C30" s="26"/>
      <c r="D30" s="27">
        <v>45836</v>
      </c>
      <c r="E30" s="11"/>
      <c r="F30" s="57"/>
      <c r="G30" s="58"/>
      <c r="H30" s="59"/>
    </row>
    <row r="31" spans="1:8" ht="16.5" thickBot="1">
      <c r="A31" s="33" t="s">
        <v>43</v>
      </c>
      <c r="B31" s="34">
        <f>SUM(B25:B30)</f>
        <v>55800</v>
      </c>
      <c r="C31" s="35">
        <f>SUM(C25:C30)</f>
        <v>55800</v>
      </c>
      <c r="D31" s="36">
        <f>SUM(D25:D30)</f>
        <v>104522</v>
      </c>
      <c r="E31" s="37" t="s">
        <v>53</v>
      </c>
      <c r="F31" s="60">
        <f>SUM(F25:F27)</f>
        <v>442265</v>
      </c>
      <c r="G31" s="61">
        <f>SUM(G25:G27)</f>
        <v>443863</v>
      </c>
      <c r="H31" s="62">
        <f>SUM(H25:H27)</f>
        <v>83382</v>
      </c>
    </row>
    <row r="32" spans="1:8" ht="16.5" thickBot="1">
      <c r="A32" s="38" t="s">
        <v>54</v>
      </c>
      <c r="B32" s="39">
        <f>B31+B23</f>
        <v>724600</v>
      </c>
      <c r="C32" s="39">
        <f>C31+C23</f>
        <v>746562</v>
      </c>
      <c r="D32" s="39">
        <f>D31+D23</f>
        <v>749304</v>
      </c>
      <c r="E32" s="40" t="s">
        <v>55</v>
      </c>
      <c r="F32" s="63">
        <f>+F23+F31</f>
        <v>1142892</v>
      </c>
      <c r="G32" s="63">
        <f>+G23+G31</f>
        <v>1161945</v>
      </c>
      <c r="H32" s="64">
        <f>+H23+H31</f>
        <v>761553</v>
      </c>
    </row>
    <row r="33" spans="1:8" ht="15.75">
      <c r="A33" s="41" t="s">
        <v>56</v>
      </c>
      <c r="B33" s="42"/>
      <c r="C33" s="43"/>
      <c r="D33" s="44"/>
      <c r="E33" s="45" t="s">
        <v>57</v>
      </c>
      <c r="F33" s="57"/>
      <c r="G33" s="58"/>
      <c r="H33" s="59"/>
    </row>
    <row r="34" spans="1:8" ht="15.75">
      <c r="A34" s="28" t="s">
        <v>257</v>
      </c>
      <c r="B34" s="25"/>
      <c r="C34" s="26">
        <v>29412</v>
      </c>
      <c r="D34" s="27">
        <v>29412</v>
      </c>
      <c r="E34" s="24" t="s">
        <v>58</v>
      </c>
      <c r="F34" s="54">
        <v>5000</v>
      </c>
      <c r="G34" s="55">
        <v>5000</v>
      </c>
      <c r="H34" s="56">
        <v>31591</v>
      </c>
    </row>
    <row r="35" spans="1:8" ht="15.75">
      <c r="A35" s="28" t="s">
        <v>59</v>
      </c>
      <c r="B35" s="25">
        <v>0</v>
      </c>
      <c r="C35" s="26">
        <v>0</v>
      </c>
      <c r="D35" s="27">
        <v>0</v>
      </c>
      <c r="E35" s="24" t="s">
        <v>60</v>
      </c>
      <c r="F35" s="54">
        <v>45000</v>
      </c>
      <c r="G35" s="55">
        <v>47909</v>
      </c>
      <c r="H35" s="56"/>
    </row>
    <row r="36" spans="1:8" ht="15.75">
      <c r="A36" s="28" t="s">
        <v>61</v>
      </c>
      <c r="B36" s="25">
        <v>530000</v>
      </c>
      <c r="C36" s="26">
        <v>530000</v>
      </c>
      <c r="D36" s="27"/>
      <c r="E36" s="24" t="s">
        <v>62</v>
      </c>
      <c r="F36" s="54">
        <v>61708</v>
      </c>
      <c r="G36" s="55">
        <v>61708</v>
      </c>
      <c r="H36" s="56"/>
    </row>
    <row r="37" spans="1:10" ht="15.75">
      <c r="A37" s="28" t="s">
        <v>63</v>
      </c>
      <c r="B37" s="25"/>
      <c r="C37" s="26"/>
      <c r="D37" s="27">
        <v>100999</v>
      </c>
      <c r="E37" s="24" t="s">
        <v>228</v>
      </c>
      <c r="F37" s="54">
        <v>0</v>
      </c>
      <c r="G37" s="55">
        <v>0</v>
      </c>
      <c r="H37" s="56">
        <v>8080</v>
      </c>
      <c r="J37" s="58"/>
    </row>
    <row r="38" spans="1:8" ht="16.5" thickBot="1">
      <c r="A38" s="46" t="s">
        <v>43</v>
      </c>
      <c r="B38" s="47">
        <f>+B35+B36</f>
        <v>530000</v>
      </c>
      <c r="C38" s="48">
        <f>C35+C36</f>
        <v>530000</v>
      </c>
      <c r="D38" s="49">
        <f>D34+D35+D36+D37</f>
        <v>130411</v>
      </c>
      <c r="E38" s="50" t="s">
        <v>43</v>
      </c>
      <c r="F38" s="60">
        <f>+F34+F35+F36</f>
        <v>111708</v>
      </c>
      <c r="G38" s="61">
        <f>+G34+G35+G36</f>
        <v>114617</v>
      </c>
      <c r="H38" s="62">
        <f>+H34+H35+H36+H37</f>
        <v>39671</v>
      </c>
    </row>
    <row r="39" spans="1:8" ht="16.5" thickBot="1">
      <c r="A39" s="51" t="s">
        <v>64</v>
      </c>
      <c r="B39" s="52">
        <f>B32+B38</f>
        <v>1254600</v>
      </c>
      <c r="C39" s="52">
        <f>C32+C38</f>
        <v>1276562</v>
      </c>
      <c r="D39" s="52">
        <f>D32+D38</f>
        <v>879715</v>
      </c>
      <c r="E39" s="53" t="s">
        <v>65</v>
      </c>
      <c r="F39" s="65">
        <f>+F32+F38</f>
        <v>1254600</v>
      </c>
      <c r="G39" s="65">
        <f>+G32+G38</f>
        <v>1276562</v>
      </c>
      <c r="H39" s="65">
        <f>H32+H38</f>
        <v>801224</v>
      </c>
    </row>
    <row r="40" spans="6:7" ht="15.75">
      <c r="F40" s="58"/>
      <c r="G40" s="58"/>
    </row>
  </sheetData>
  <sheetProtection/>
  <mergeCells count="2"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>&amp;R&amp;"Arial,Félkövér"8.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8.00390625" style="0" customWidth="1"/>
    <col min="2" max="2" width="29.421875" style="0" customWidth="1"/>
    <col min="3" max="5" width="14.7109375" style="0" customWidth="1"/>
  </cols>
  <sheetData>
    <row r="2" spans="1:5" ht="15.75">
      <c r="A2" s="277" t="s">
        <v>66</v>
      </c>
      <c r="B2" s="277"/>
      <c r="C2" s="277"/>
      <c r="D2" s="277"/>
      <c r="E2" s="277"/>
    </row>
    <row r="3" spans="1:5" ht="15.75">
      <c r="A3" s="277" t="s">
        <v>219</v>
      </c>
      <c r="B3" s="277"/>
      <c r="C3" s="277"/>
      <c r="D3" s="277"/>
      <c r="E3" s="277"/>
    </row>
    <row r="4" spans="1:5" ht="15.75">
      <c r="A4" s="277" t="s">
        <v>115</v>
      </c>
      <c r="B4" s="277"/>
      <c r="C4" s="277"/>
      <c r="D4" s="277"/>
      <c r="E4" s="277"/>
    </row>
    <row r="5" spans="1:5" ht="15.75">
      <c r="A5" s="277" t="s">
        <v>286</v>
      </c>
      <c r="B5" s="277"/>
      <c r="C5" s="277"/>
      <c r="D5" s="277"/>
      <c r="E5" s="277"/>
    </row>
    <row r="6" spans="1:5" ht="13.5" thickBot="1">
      <c r="A6" s="3"/>
      <c r="B6" s="3"/>
      <c r="C6" s="3"/>
      <c r="D6" s="3"/>
      <c r="E6" s="2" t="s">
        <v>21</v>
      </c>
    </row>
    <row r="7" spans="1:5" ht="31.5" customHeight="1" thickBot="1">
      <c r="A7" s="146" t="s">
        <v>116</v>
      </c>
      <c r="B7" s="147" t="s">
        <v>0</v>
      </c>
      <c r="C7" s="148" t="s">
        <v>68</v>
      </c>
      <c r="D7" s="148" t="s">
        <v>69</v>
      </c>
      <c r="E7" s="149" t="s">
        <v>67</v>
      </c>
    </row>
    <row r="8" spans="1:5" ht="24.75" customHeight="1" thickBot="1" thickTop="1">
      <c r="A8" s="66" t="s">
        <v>70</v>
      </c>
      <c r="B8" s="66" t="s">
        <v>11</v>
      </c>
      <c r="C8" s="74">
        <v>293421</v>
      </c>
      <c r="D8" s="74">
        <v>304198</v>
      </c>
      <c r="E8" s="74">
        <v>270173</v>
      </c>
    </row>
    <row r="9" spans="1:5" ht="24.75" customHeight="1" thickBot="1">
      <c r="A9" s="67" t="s">
        <v>71</v>
      </c>
      <c r="B9" s="67" t="s">
        <v>72</v>
      </c>
      <c r="C9" s="75">
        <v>79940</v>
      </c>
      <c r="D9" s="75">
        <v>82852</v>
      </c>
      <c r="E9" s="75">
        <v>70441</v>
      </c>
    </row>
    <row r="10" spans="1:5" ht="24.75" customHeight="1" thickBot="1">
      <c r="A10" s="67" t="s">
        <v>73</v>
      </c>
      <c r="B10" s="67" t="s">
        <v>74</v>
      </c>
      <c r="C10" s="75">
        <v>277792</v>
      </c>
      <c r="D10" s="75">
        <v>243559</v>
      </c>
      <c r="E10" s="75">
        <v>250929</v>
      </c>
    </row>
    <row r="11" spans="1:5" ht="24.75" customHeight="1" thickBot="1">
      <c r="A11" s="67" t="s">
        <v>75</v>
      </c>
      <c r="B11" s="68" t="s">
        <v>76</v>
      </c>
      <c r="C11" s="75">
        <v>58854</v>
      </c>
      <c r="D11" s="75">
        <v>123280</v>
      </c>
      <c r="E11" s="75">
        <v>12917</v>
      </c>
    </row>
    <row r="12" spans="1:5" ht="24.75" customHeight="1" thickBot="1">
      <c r="A12" s="67" t="s">
        <v>77</v>
      </c>
      <c r="B12" s="67" t="s">
        <v>12</v>
      </c>
      <c r="C12" s="75">
        <v>35620</v>
      </c>
      <c r="D12" s="75">
        <v>71839</v>
      </c>
      <c r="E12" s="75">
        <v>73711</v>
      </c>
    </row>
    <row r="13" spans="1:6" ht="24.75" customHeight="1" thickBot="1">
      <c r="A13" s="67" t="s">
        <v>78</v>
      </c>
      <c r="B13" s="67" t="s">
        <v>79</v>
      </c>
      <c r="C13" s="75">
        <v>42784</v>
      </c>
      <c r="D13" s="75">
        <v>17440</v>
      </c>
      <c r="E13" s="75">
        <v>6645</v>
      </c>
      <c r="F13" s="145"/>
    </row>
    <row r="14" spans="1:5" ht="24.75" customHeight="1" thickBot="1">
      <c r="A14" s="67" t="s">
        <v>80</v>
      </c>
      <c r="B14" s="67" t="s">
        <v>81</v>
      </c>
      <c r="C14" s="75">
        <f>399481+61708</f>
        <v>461189</v>
      </c>
      <c r="D14" s="75">
        <f>426423+1971</f>
        <v>428394</v>
      </c>
      <c r="E14" s="75">
        <v>76737</v>
      </c>
    </row>
    <row r="15" spans="1:5" ht="24.75" customHeight="1" thickBot="1">
      <c r="A15" s="67" t="s">
        <v>82</v>
      </c>
      <c r="B15" s="67" t="s">
        <v>83</v>
      </c>
      <c r="C15" s="75">
        <v>5000</v>
      </c>
      <c r="D15" s="75">
        <v>5000</v>
      </c>
      <c r="E15" s="75">
        <v>31591</v>
      </c>
    </row>
    <row r="16" spans="1:5" ht="24.75" customHeight="1" thickBot="1">
      <c r="A16" s="67" t="s">
        <v>84</v>
      </c>
      <c r="B16" s="67" t="s">
        <v>85</v>
      </c>
      <c r="C16" s="69"/>
      <c r="D16" s="69"/>
      <c r="E16" s="70"/>
    </row>
    <row r="17" spans="1:5" ht="24.75" customHeight="1" thickBot="1">
      <c r="A17" s="67" t="s">
        <v>86</v>
      </c>
      <c r="B17" s="67" t="s">
        <v>87</v>
      </c>
      <c r="C17" s="75">
        <f>SUM(C8:C16)</f>
        <v>1254600</v>
      </c>
      <c r="D17" s="75">
        <f>SUM(D8:D16)</f>
        <v>1276562</v>
      </c>
      <c r="E17" s="75">
        <f>SUM(E8:E16)</f>
        <v>793144</v>
      </c>
    </row>
    <row r="18" spans="1:5" ht="24.75" customHeight="1" thickBot="1">
      <c r="A18" s="67" t="s">
        <v>88</v>
      </c>
      <c r="B18" s="265" t="s">
        <v>312</v>
      </c>
      <c r="C18" s="75"/>
      <c r="D18" s="75"/>
      <c r="E18" s="71"/>
    </row>
    <row r="19" spans="1:5" ht="24.75" customHeight="1" thickBot="1">
      <c r="A19" s="72" t="s">
        <v>89</v>
      </c>
      <c r="B19" s="151" t="s">
        <v>90</v>
      </c>
      <c r="C19" s="152"/>
      <c r="D19" s="152"/>
      <c r="E19" s="153">
        <v>8080</v>
      </c>
    </row>
    <row r="20" spans="1:5" ht="24.75" customHeight="1" thickBot="1">
      <c r="A20" s="154" t="s">
        <v>91</v>
      </c>
      <c r="B20" s="154" t="s">
        <v>92</v>
      </c>
      <c r="C20" s="155">
        <f>SUM(C17:C19)</f>
        <v>1254600</v>
      </c>
      <c r="D20" s="155">
        <f>SUM(D17:D19)</f>
        <v>1276562</v>
      </c>
      <c r="E20" s="155">
        <f>SUM(E17:E19)</f>
        <v>801224</v>
      </c>
    </row>
    <row r="21" spans="1:5" ht="24.75" customHeight="1" thickBot="1">
      <c r="A21" s="73" t="s">
        <v>93</v>
      </c>
      <c r="B21" s="73" t="s">
        <v>10</v>
      </c>
      <c r="C21" s="76">
        <v>98517</v>
      </c>
      <c r="D21" s="76">
        <v>99657</v>
      </c>
      <c r="E21" s="76">
        <v>113470</v>
      </c>
    </row>
    <row r="22" spans="1:5" ht="24.75" customHeight="1" thickBot="1">
      <c r="A22" s="67" t="s">
        <v>94</v>
      </c>
      <c r="B22" s="265" t="s">
        <v>313</v>
      </c>
      <c r="C22" s="75">
        <v>283690</v>
      </c>
      <c r="D22" s="75">
        <v>282560</v>
      </c>
      <c r="E22" s="75">
        <v>239176</v>
      </c>
    </row>
    <row r="23" spans="1:5" ht="24.75" customHeight="1" thickBot="1">
      <c r="A23" s="67" t="s">
        <v>95</v>
      </c>
      <c r="B23" s="67" t="s">
        <v>96</v>
      </c>
      <c r="C23" s="75">
        <v>55800</v>
      </c>
      <c r="D23" s="75">
        <v>55800</v>
      </c>
      <c r="E23" s="75">
        <v>104522</v>
      </c>
    </row>
    <row r="24" spans="1:5" ht="24.75" customHeight="1" thickBot="1">
      <c r="A24" s="67" t="s">
        <v>97</v>
      </c>
      <c r="B24" s="67" t="s">
        <v>98</v>
      </c>
      <c r="C24" s="67"/>
      <c r="D24" s="67"/>
      <c r="E24" s="67"/>
    </row>
    <row r="25" spans="1:5" ht="24.75" customHeight="1" thickBot="1">
      <c r="A25" s="67" t="s">
        <v>99</v>
      </c>
      <c r="B25" s="67" t="s">
        <v>100</v>
      </c>
      <c r="C25" s="75">
        <f>265593+21000</f>
        <v>286593</v>
      </c>
      <c r="D25" s="75">
        <v>279133</v>
      </c>
      <c r="E25" s="75">
        <v>292102</v>
      </c>
    </row>
    <row r="26" spans="1:5" ht="24.75" customHeight="1" thickBot="1">
      <c r="A26" s="67" t="s">
        <v>101</v>
      </c>
      <c r="B26" s="67" t="s">
        <v>102</v>
      </c>
      <c r="C26" s="75">
        <v>252085</v>
      </c>
      <c r="D26" s="75">
        <v>274003</v>
      </c>
      <c r="E26" s="75">
        <v>274002</v>
      </c>
    </row>
    <row r="27" spans="1:5" ht="24.75" customHeight="1" thickBot="1">
      <c r="A27" s="67" t="s">
        <v>103</v>
      </c>
      <c r="B27" s="67" t="s">
        <v>104</v>
      </c>
      <c r="C27" s="75"/>
      <c r="D27" s="75">
        <v>29412</v>
      </c>
      <c r="E27" s="75">
        <v>29412</v>
      </c>
    </row>
    <row r="28" spans="1:5" ht="24.75" customHeight="1" thickBot="1">
      <c r="A28" s="67" t="s">
        <v>105</v>
      </c>
      <c r="B28" s="67" t="s">
        <v>106</v>
      </c>
      <c r="C28" s="67"/>
      <c r="D28" s="67"/>
      <c r="E28" s="67"/>
    </row>
    <row r="29" spans="1:5" ht="24.75" customHeight="1" thickBot="1">
      <c r="A29" s="67" t="s">
        <v>107</v>
      </c>
      <c r="B29" s="68" t="s">
        <v>108</v>
      </c>
      <c r="C29" s="75">
        <f>C21+C22+C23+C25+C27+C28</f>
        <v>724600</v>
      </c>
      <c r="D29" s="75">
        <f>D21+D22+D23+D25+D27+D28</f>
        <v>746562</v>
      </c>
      <c r="E29" s="75">
        <f>E21+E22+E23+E25+E27+E28</f>
        <v>778682</v>
      </c>
    </row>
    <row r="30" spans="1:5" ht="24.75" customHeight="1" thickBot="1">
      <c r="A30" s="67" t="s">
        <v>109</v>
      </c>
      <c r="B30" s="67" t="s">
        <v>110</v>
      </c>
      <c r="C30" s="75">
        <v>530000</v>
      </c>
      <c r="D30" s="75">
        <v>530000</v>
      </c>
      <c r="E30" s="75"/>
    </row>
    <row r="31" spans="1:5" ht="24.75" customHeight="1" thickBot="1">
      <c r="A31" s="72" t="s">
        <v>111</v>
      </c>
      <c r="B31" s="72" t="s">
        <v>112</v>
      </c>
      <c r="C31" s="72"/>
      <c r="D31" s="72"/>
      <c r="E31" s="77">
        <v>100999</v>
      </c>
    </row>
    <row r="32" spans="1:5" ht="24.75" customHeight="1" thickBot="1">
      <c r="A32" s="154" t="s">
        <v>113</v>
      </c>
      <c r="B32" s="154" t="s">
        <v>114</v>
      </c>
      <c r="C32" s="155">
        <f>C29+C30</f>
        <v>1254600</v>
      </c>
      <c r="D32" s="155">
        <f>D29+D30</f>
        <v>1276562</v>
      </c>
      <c r="E32" s="155">
        <f>E29+E30+E31</f>
        <v>879681</v>
      </c>
    </row>
  </sheetData>
  <sheetProtection/>
  <mergeCells count="4">
    <mergeCell ref="A4:E4"/>
    <mergeCell ref="A5:E5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&amp;R&amp;"Arial,Félkövér"9.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4">
      <selection activeCell="I30" sqref="I30"/>
    </sheetView>
  </sheetViews>
  <sheetFormatPr defaultColWidth="9.140625" defaultRowHeight="12.75"/>
  <cols>
    <col min="1" max="1" width="27.57421875" style="0" customWidth="1"/>
    <col min="2" max="2" width="12.7109375" style="0" customWidth="1"/>
    <col min="3" max="3" width="10.140625" style="0" hidden="1" customWidth="1"/>
    <col min="4" max="5" width="12.7109375" style="0" hidden="1" customWidth="1"/>
    <col min="6" max="6" width="10.421875" style="0" hidden="1" customWidth="1"/>
    <col min="7" max="7" width="12.7109375" style="0" customWidth="1"/>
    <col min="8" max="8" width="26.140625" style="0" customWidth="1"/>
    <col min="9" max="9" width="12.7109375" style="0" customWidth="1"/>
    <col min="10" max="10" width="11.57421875" style="0" hidden="1" customWidth="1"/>
    <col min="11" max="11" width="12.7109375" style="0" hidden="1" customWidth="1"/>
    <col min="12" max="12" width="12.8515625" style="0" customWidth="1"/>
    <col min="13" max="14" width="12.7109375" style="0" hidden="1" customWidth="1"/>
  </cols>
  <sheetData>
    <row r="3" spans="1:14" ht="18" customHeight="1">
      <c r="A3" s="278" t="s">
        <v>221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8" customHeight="1">
      <c r="A4" s="278" t="s">
        <v>219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8" customHeight="1">
      <c r="A5" s="278" t="s">
        <v>117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1:14" ht="18" customHeight="1">
      <c r="A6" s="278" t="s">
        <v>226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pans="1:13" ht="1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207" t="s">
        <v>218</v>
      </c>
      <c r="M7" s="207"/>
    </row>
    <row r="8" spans="1:14" ht="15" customHeight="1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78"/>
    </row>
    <row r="9" spans="1:14" ht="15" customHeight="1">
      <c r="A9" s="159"/>
      <c r="B9" s="159" t="s">
        <v>118</v>
      </c>
      <c r="C9" s="159" t="s">
        <v>119</v>
      </c>
      <c r="D9" s="159" t="s">
        <v>120</v>
      </c>
      <c r="E9" s="159" t="s">
        <v>121</v>
      </c>
      <c r="F9" s="159" t="s">
        <v>122</v>
      </c>
      <c r="G9" s="165" t="s">
        <v>121</v>
      </c>
      <c r="H9" s="159"/>
      <c r="I9" s="159" t="s">
        <v>118</v>
      </c>
      <c r="J9" s="159" t="s">
        <v>122</v>
      </c>
      <c r="K9" s="159" t="s">
        <v>120</v>
      </c>
      <c r="L9" s="159" t="s">
        <v>123</v>
      </c>
      <c r="M9" s="159" t="s">
        <v>119</v>
      </c>
      <c r="N9" s="159" t="s">
        <v>124</v>
      </c>
    </row>
    <row r="10" spans="1:14" ht="15" customHeight="1">
      <c r="A10" s="164" t="s">
        <v>125</v>
      </c>
      <c r="B10" s="164" t="s">
        <v>126</v>
      </c>
      <c r="C10" s="164" t="s">
        <v>127</v>
      </c>
      <c r="D10" s="164" t="s">
        <v>128</v>
      </c>
      <c r="E10" s="164" t="s">
        <v>129</v>
      </c>
      <c r="F10" s="164" t="s">
        <v>127</v>
      </c>
      <c r="G10" s="83" t="s">
        <v>134</v>
      </c>
      <c r="H10" s="164" t="s">
        <v>130</v>
      </c>
      <c r="I10" s="164" t="s">
        <v>126</v>
      </c>
      <c r="J10" s="164" t="s">
        <v>127</v>
      </c>
      <c r="K10" s="164" t="s">
        <v>128</v>
      </c>
      <c r="L10" s="164" t="s">
        <v>131</v>
      </c>
      <c r="M10" s="164" t="s">
        <v>127</v>
      </c>
      <c r="N10" s="164" t="s">
        <v>128</v>
      </c>
    </row>
    <row r="11" spans="1:14" ht="15" customHeight="1" thickBot="1">
      <c r="A11" s="84"/>
      <c r="B11" s="84" t="s">
        <v>132</v>
      </c>
      <c r="C11" s="84" t="s">
        <v>133</v>
      </c>
      <c r="D11" s="84" t="s">
        <v>134</v>
      </c>
      <c r="E11" s="84" t="s">
        <v>135</v>
      </c>
      <c r="F11" s="84" t="s">
        <v>133</v>
      </c>
      <c r="G11" s="166"/>
      <c r="H11" s="84"/>
      <c r="I11" s="84" t="s">
        <v>132</v>
      </c>
      <c r="J11" s="84" t="s">
        <v>136</v>
      </c>
      <c r="K11" s="84" t="s">
        <v>134</v>
      </c>
      <c r="L11" s="84" t="s">
        <v>135</v>
      </c>
      <c r="M11" s="84" t="s">
        <v>136</v>
      </c>
      <c r="N11" s="84" t="s">
        <v>134</v>
      </c>
    </row>
    <row r="12" spans="1:14" ht="27.75" customHeight="1">
      <c r="A12" s="156" t="s">
        <v>137</v>
      </c>
      <c r="B12" s="43">
        <f>SUM(B13:B16)</f>
        <v>6059123</v>
      </c>
      <c r="C12" s="43"/>
      <c r="D12" s="43">
        <f>SUM(D13:D16)</f>
        <v>0</v>
      </c>
      <c r="E12" s="138">
        <f>SUM(E13:E16)</f>
        <v>0</v>
      </c>
      <c r="F12" s="43"/>
      <c r="G12" s="138">
        <f>SUM(G13:G16)</f>
        <v>6074712</v>
      </c>
      <c r="H12" s="85" t="s">
        <v>138</v>
      </c>
      <c r="I12" s="43">
        <f>SUM(I13:I14)</f>
        <v>6016952</v>
      </c>
      <c r="J12" s="43"/>
      <c r="K12" s="43">
        <f>+K13+K14</f>
        <v>0</v>
      </c>
      <c r="L12" s="138">
        <f>+L13+L14</f>
        <v>6106048</v>
      </c>
      <c r="M12" s="43"/>
      <c r="N12" s="169">
        <f>+N13+N14</f>
        <v>6016952</v>
      </c>
    </row>
    <row r="13" spans="1:14" ht="27.75" customHeight="1">
      <c r="A13" s="157" t="s">
        <v>139</v>
      </c>
      <c r="B13" s="138">
        <v>2066</v>
      </c>
      <c r="C13" s="43"/>
      <c r="D13" s="138"/>
      <c r="E13" s="138"/>
      <c r="F13" s="43"/>
      <c r="G13" s="138">
        <v>3325</v>
      </c>
      <c r="H13" s="86" t="s">
        <v>140</v>
      </c>
      <c r="I13" s="140">
        <v>39309</v>
      </c>
      <c r="J13" s="26"/>
      <c r="K13" s="26"/>
      <c r="L13" s="140">
        <v>39309</v>
      </c>
      <c r="M13" s="26"/>
      <c r="N13" s="170">
        <v>39309</v>
      </c>
    </row>
    <row r="14" spans="1:14" ht="27.75" customHeight="1">
      <c r="A14" s="157" t="s">
        <v>141</v>
      </c>
      <c r="B14" s="138">
        <v>5393522</v>
      </c>
      <c r="C14" s="43"/>
      <c r="D14" s="138"/>
      <c r="E14" s="138"/>
      <c r="F14" s="43"/>
      <c r="G14" s="138">
        <v>5429854</v>
      </c>
      <c r="H14" s="86" t="s">
        <v>142</v>
      </c>
      <c r="I14" s="140">
        <v>5977643</v>
      </c>
      <c r="J14" s="26"/>
      <c r="K14" s="26"/>
      <c r="L14" s="140">
        <v>6066739</v>
      </c>
      <c r="M14" s="26"/>
      <c r="N14" s="170">
        <v>5977643</v>
      </c>
    </row>
    <row r="15" spans="1:14" ht="27.75" customHeight="1">
      <c r="A15" s="157" t="s">
        <v>143</v>
      </c>
      <c r="B15" s="138">
        <v>0</v>
      </c>
      <c r="C15" s="43"/>
      <c r="D15" s="138"/>
      <c r="E15" s="138"/>
      <c r="F15" s="43"/>
      <c r="G15" s="138"/>
      <c r="H15" s="87"/>
      <c r="I15" s="26"/>
      <c r="J15" s="26"/>
      <c r="K15" s="26"/>
      <c r="L15" s="140"/>
      <c r="M15" s="26"/>
      <c r="N15" s="170"/>
    </row>
    <row r="16" spans="1:15" ht="30" customHeight="1">
      <c r="A16" s="160" t="s">
        <v>144</v>
      </c>
      <c r="B16" s="138">
        <v>663535</v>
      </c>
      <c r="C16" s="43"/>
      <c r="D16" s="138"/>
      <c r="E16" s="138"/>
      <c r="F16" s="43"/>
      <c r="G16" s="138">
        <v>641533</v>
      </c>
      <c r="H16" s="88" t="s">
        <v>145</v>
      </c>
      <c r="I16" s="61">
        <f>SUM(I17:I18)</f>
        <v>542262</v>
      </c>
      <c r="J16" s="61"/>
      <c r="K16" s="61">
        <f>K17</f>
        <v>0</v>
      </c>
      <c r="L16" s="141">
        <f>+L17</f>
        <v>527834</v>
      </c>
      <c r="M16" s="61"/>
      <c r="N16" s="171">
        <f>+N17</f>
        <v>542262</v>
      </c>
      <c r="O16" s="145"/>
    </row>
    <row r="17" spans="1:14" ht="27.75" customHeight="1">
      <c r="A17" s="161"/>
      <c r="B17" s="43"/>
      <c r="C17" s="43"/>
      <c r="D17" s="43"/>
      <c r="E17" s="138"/>
      <c r="F17" s="43"/>
      <c r="G17" s="138"/>
      <c r="H17" s="89" t="s">
        <v>146</v>
      </c>
      <c r="I17" s="140">
        <v>542262</v>
      </c>
      <c r="J17" s="55"/>
      <c r="K17" s="55"/>
      <c r="L17" s="140">
        <v>527834</v>
      </c>
      <c r="M17" s="55"/>
      <c r="N17" s="170">
        <v>542262</v>
      </c>
    </row>
    <row r="18" spans="1:14" ht="27.75" customHeight="1">
      <c r="A18" s="156" t="s">
        <v>147</v>
      </c>
      <c r="B18" s="43">
        <f>SUM(B19:B23)</f>
        <v>855989</v>
      </c>
      <c r="C18" s="43"/>
      <c r="D18" s="43">
        <f>SUM(D19:D23)</f>
        <v>0</v>
      </c>
      <c r="E18" s="138">
        <f>SUM(E19:E23)</f>
        <v>0</v>
      </c>
      <c r="F18" s="43"/>
      <c r="G18" s="138">
        <f>SUM(G19:G23)</f>
        <v>938148</v>
      </c>
      <c r="H18" s="167" t="s">
        <v>148</v>
      </c>
      <c r="I18" s="138">
        <v>0</v>
      </c>
      <c r="J18" s="43"/>
      <c r="K18" s="168">
        <f>I18</f>
        <v>0</v>
      </c>
      <c r="L18" s="138">
        <v>0</v>
      </c>
      <c r="M18" s="43"/>
      <c r="N18" s="169">
        <v>0</v>
      </c>
    </row>
    <row r="19" spans="1:14" ht="27.75" customHeight="1">
      <c r="A19" s="157" t="s">
        <v>149</v>
      </c>
      <c r="B19" s="138">
        <v>476</v>
      </c>
      <c r="C19" s="43"/>
      <c r="D19" s="138"/>
      <c r="E19" s="138"/>
      <c r="F19" s="43"/>
      <c r="G19" s="138">
        <v>360</v>
      </c>
      <c r="H19" s="87"/>
      <c r="I19" s="26"/>
      <c r="J19" s="26"/>
      <c r="K19" s="26"/>
      <c r="L19" s="140"/>
      <c r="M19" s="26"/>
      <c r="N19" s="170"/>
    </row>
    <row r="20" spans="1:14" ht="27.75" customHeight="1">
      <c r="A20" s="157" t="s">
        <v>150</v>
      </c>
      <c r="B20" s="138">
        <v>117951</v>
      </c>
      <c r="C20" s="43"/>
      <c r="D20" s="138"/>
      <c r="E20" s="138"/>
      <c r="F20" s="43"/>
      <c r="G20" s="138">
        <v>113906</v>
      </c>
      <c r="H20" s="87" t="s">
        <v>151</v>
      </c>
      <c r="I20" s="26">
        <f>SUM(I21:I23)</f>
        <v>356280</v>
      </c>
      <c r="J20" s="26"/>
      <c r="K20" s="26">
        <f>+K21+K22+K23</f>
        <v>0</v>
      </c>
      <c r="L20" s="140">
        <f>+L21+L22+L23</f>
        <v>378978</v>
      </c>
      <c r="M20" s="26"/>
      <c r="N20" s="170">
        <f>+N21+N22+N23</f>
        <v>355898</v>
      </c>
    </row>
    <row r="21" spans="1:14" ht="27.75" customHeight="1">
      <c r="A21" s="157" t="s">
        <v>152</v>
      </c>
      <c r="B21" s="138"/>
      <c r="C21" s="43"/>
      <c r="D21" s="43">
        <v>0</v>
      </c>
      <c r="E21" s="138"/>
      <c r="F21" s="43"/>
      <c r="G21" s="138"/>
      <c r="H21" s="86" t="s">
        <v>153</v>
      </c>
      <c r="I21" s="140">
        <v>74490</v>
      </c>
      <c r="J21" s="26"/>
      <c r="K21" s="26"/>
      <c r="L21" s="140"/>
      <c r="M21" s="26"/>
      <c r="N21" s="170">
        <v>74490</v>
      </c>
    </row>
    <row r="22" spans="1:14" ht="27.75" customHeight="1">
      <c r="A22" s="157" t="s">
        <v>154</v>
      </c>
      <c r="B22" s="138">
        <v>727398</v>
      </c>
      <c r="C22" s="43"/>
      <c r="D22" s="138"/>
      <c r="E22" s="138"/>
      <c r="F22" s="43"/>
      <c r="G22" s="138">
        <v>805436</v>
      </c>
      <c r="H22" s="86" t="s">
        <v>155</v>
      </c>
      <c r="I22" s="140">
        <v>86490</v>
      </c>
      <c r="J22" s="26"/>
      <c r="K22" s="26"/>
      <c r="L22" s="140">
        <v>82930</v>
      </c>
      <c r="M22" s="26"/>
      <c r="N22" s="170">
        <v>86108</v>
      </c>
    </row>
    <row r="23" spans="1:14" ht="30" customHeight="1">
      <c r="A23" s="162" t="s">
        <v>156</v>
      </c>
      <c r="B23" s="138">
        <v>10164</v>
      </c>
      <c r="C23" s="43"/>
      <c r="D23" s="138"/>
      <c r="E23" s="138"/>
      <c r="F23" s="43"/>
      <c r="G23" s="138">
        <v>18446</v>
      </c>
      <c r="H23" s="90" t="s">
        <v>157</v>
      </c>
      <c r="I23" s="140">
        <v>195300</v>
      </c>
      <c r="J23" s="26"/>
      <c r="K23" s="26"/>
      <c r="L23" s="140">
        <v>296048</v>
      </c>
      <c r="M23" s="26"/>
      <c r="N23" s="170">
        <v>195300</v>
      </c>
    </row>
    <row r="24" spans="1:14" ht="27.75" customHeight="1" thickBot="1">
      <c r="A24" s="163"/>
      <c r="B24" s="80"/>
      <c r="C24" s="80"/>
      <c r="D24" s="80"/>
      <c r="E24" s="139"/>
      <c r="F24" s="80"/>
      <c r="G24" s="139"/>
      <c r="H24" s="81"/>
      <c r="I24" s="82"/>
      <c r="J24" s="82"/>
      <c r="K24" s="82"/>
      <c r="L24" s="142"/>
      <c r="M24" s="82"/>
      <c r="N24" s="172"/>
    </row>
    <row r="25" spans="1:14" ht="27.75" customHeight="1" thickBot="1">
      <c r="A25" s="51" t="s">
        <v>6</v>
      </c>
      <c r="B25" s="52">
        <f>+B12+B18</f>
        <v>6915112</v>
      </c>
      <c r="C25" s="52"/>
      <c r="D25" s="52">
        <f>+D12+D18</f>
        <v>0</v>
      </c>
      <c r="E25" s="173">
        <f>+E12+E18</f>
        <v>0</v>
      </c>
      <c r="F25" s="52"/>
      <c r="G25" s="173">
        <f>+G12+G18</f>
        <v>7012860</v>
      </c>
      <c r="H25" s="91" t="s">
        <v>6</v>
      </c>
      <c r="I25" s="52">
        <f>+I12+I16+I20</f>
        <v>6915494</v>
      </c>
      <c r="J25" s="52"/>
      <c r="K25" s="52">
        <f>+K12+K16+K20</f>
        <v>0</v>
      </c>
      <c r="L25" s="173">
        <f>+L12+L16+L20</f>
        <v>7012860</v>
      </c>
      <c r="M25" s="174"/>
      <c r="N25" s="175">
        <f>+N12+N16+N20</f>
        <v>6915112</v>
      </c>
    </row>
  </sheetData>
  <sheetProtection/>
  <mergeCells count="4">
    <mergeCell ref="A3:N3"/>
    <mergeCell ref="A6:N6"/>
    <mergeCell ref="A4:N4"/>
    <mergeCell ref="A5:N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&amp;R&amp;"Arial,Félkövér"10.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57421875" style="0" customWidth="1"/>
    <col min="2" max="2" width="40.140625" style="0" customWidth="1"/>
    <col min="3" max="4" width="11.7109375" style="0" customWidth="1"/>
    <col min="5" max="12" width="0" style="0" hidden="1" customWidth="1"/>
  </cols>
  <sheetData>
    <row r="3" spans="1:4" ht="20.25">
      <c r="A3" s="282" t="s">
        <v>220</v>
      </c>
      <c r="B3" s="282"/>
      <c r="C3" s="282"/>
      <c r="D3" s="282"/>
    </row>
    <row r="4" spans="1:4" ht="20.25">
      <c r="A4" s="137"/>
      <c r="B4" s="282" t="s">
        <v>158</v>
      </c>
      <c r="C4" s="282"/>
      <c r="D4" s="282"/>
    </row>
    <row r="5" spans="1:4" ht="20.25">
      <c r="A5" s="282" t="s">
        <v>226</v>
      </c>
      <c r="B5" s="282"/>
      <c r="C5" s="282"/>
      <c r="D5" s="282"/>
    </row>
    <row r="6" spans="1:4" ht="20.25">
      <c r="A6" s="137"/>
      <c r="B6" s="137"/>
      <c r="C6" s="137"/>
      <c r="D6" s="137"/>
    </row>
    <row r="7" spans="1:4" ht="20.25">
      <c r="A7" s="137"/>
      <c r="B7" s="137"/>
      <c r="C7" s="137"/>
      <c r="D7" s="137"/>
    </row>
    <row r="8" spans="1:4" ht="13.5" thickBot="1">
      <c r="A8" s="283" t="s">
        <v>159</v>
      </c>
      <c r="B8" s="283"/>
      <c r="C8" s="283"/>
      <c r="D8" s="283"/>
    </row>
    <row r="9" spans="1:4" ht="12.75" customHeight="1">
      <c r="A9" s="284" t="s">
        <v>212</v>
      </c>
      <c r="B9" s="279" t="s">
        <v>0</v>
      </c>
      <c r="C9" s="279" t="s">
        <v>214</v>
      </c>
      <c r="D9" s="279" t="s">
        <v>216</v>
      </c>
    </row>
    <row r="10" spans="1:4" ht="12.75">
      <c r="A10" s="285"/>
      <c r="B10" s="280"/>
      <c r="C10" s="280"/>
      <c r="D10" s="280"/>
    </row>
    <row r="11" spans="1:4" ht="12.75">
      <c r="A11" s="285"/>
      <c r="B11" s="280"/>
      <c r="C11" s="280"/>
      <c r="D11" s="280"/>
    </row>
    <row r="12" spans="1:11" ht="38.25" customHeight="1" thickBot="1">
      <c r="A12" s="286"/>
      <c r="B12" s="281"/>
      <c r="C12" s="281"/>
      <c r="D12" s="281"/>
      <c r="E12" s="208" t="s">
        <v>230</v>
      </c>
      <c r="F12" s="208" t="s">
        <v>231</v>
      </c>
      <c r="G12" s="208" t="s">
        <v>232</v>
      </c>
      <c r="H12" s="209" t="s">
        <v>233</v>
      </c>
      <c r="I12" s="209" t="s">
        <v>234</v>
      </c>
      <c r="J12" s="209" t="s">
        <v>235</v>
      </c>
      <c r="K12" s="209" t="s">
        <v>236</v>
      </c>
    </row>
    <row r="13" spans="1:4" ht="19.5" customHeight="1">
      <c r="A13" s="95">
        <v>2</v>
      </c>
      <c r="B13" s="96" t="s">
        <v>160</v>
      </c>
      <c r="C13" s="1"/>
      <c r="D13" s="1"/>
    </row>
    <row r="14" spans="1:12" ht="19.5" customHeight="1" thickBot="1">
      <c r="A14" s="97">
        <v>3</v>
      </c>
      <c r="B14" s="98" t="s">
        <v>161</v>
      </c>
      <c r="C14" s="99">
        <v>726945</v>
      </c>
      <c r="D14" s="99">
        <v>805436</v>
      </c>
      <c r="E14">
        <v>804382</v>
      </c>
      <c r="F14">
        <v>8</v>
      </c>
      <c r="G14">
        <v>839</v>
      </c>
      <c r="H14">
        <v>151</v>
      </c>
      <c r="I14">
        <v>54</v>
      </c>
      <c r="K14">
        <v>2</v>
      </c>
      <c r="L14">
        <f>SUM(E14:K14)</f>
        <v>805436</v>
      </c>
    </row>
    <row r="15" spans="1:12" ht="19.5" customHeight="1">
      <c r="A15" s="92">
        <v>4</v>
      </c>
      <c r="B15" s="93" t="s">
        <v>162</v>
      </c>
      <c r="C15" s="94"/>
      <c r="D15" s="94"/>
      <c r="L15">
        <f aca="true" t="shared" si="0" ref="L15:L28">SUM(E15:K15)</f>
        <v>0</v>
      </c>
    </row>
    <row r="16" spans="1:12" ht="19.5" customHeight="1">
      <c r="A16" s="95">
        <v>5</v>
      </c>
      <c r="B16" s="96" t="s">
        <v>163</v>
      </c>
      <c r="C16" s="1">
        <v>92146</v>
      </c>
      <c r="D16" s="1">
        <v>293142</v>
      </c>
      <c r="E16">
        <v>293142</v>
      </c>
      <c r="L16">
        <f t="shared" si="0"/>
        <v>293142</v>
      </c>
    </row>
    <row r="17" spans="1:12" ht="19.5" customHeight="1">
      <c r="A17" s="95">
        <v>6</v>
      </c>
      <c r="B17" s="96" t="s">
        <v>164</v>
      </c>
      <c r="C17" s="1">
        <v>9812</v>
      </c>
      <c r="D17" s="1">
        <v>18191</v>
      </c>
      <c r="E17">
        <v>3485</v>
      </c>
      <c r="F17">
        <v>4408</v>
      </c>
      <c r="G17">
        <v>726</v>
      </c>
      <c r="H17">
        <v>826</v>
      </c>
      <c r="I17">
        <v>7839</v>
      </c>
      <c r="J17">
        <v>833</v>
      </c>
      <c r="K17">
        <v>74</v>
      </c>
      <c r="L17">
        <f t="shared" si="0"/>
        <v>18191</v>
      </c>
    </row>
    <row r="18" spans="1:12" ht="19.5" customHeight="1">
      <c r="A18" s="95">
        <v>7</v>
      </c>
      <c r="B18" s="96" t="s">
        <v>165</v>
      </c>
      <c r="C18" s="1">
        <v>102519</v>
      </c>
      <c r="D18" s="1">
        <v>2329</v>
      </c>
      <c r="E18">
        <v>2329</v>
      </c>
      <c r="L18">
        <f t="shared" si="0"/>
        <v>2329</v>
      </c>
    </row>
    <row r="19" spans="1:12" ht="19.5" customHeight="1">
      <c r="A19" s="95">
        <v>8</v>
      </c>
      <c r="B19" s="96" t="s">
        <v>166</v>
      </c>
      <c r="C19" s="1">
        <v>352</v>
      </c>
      <c r="D19" s="1">
        <v>53</v>
      </c>
      <c r="I19">
        <v>53</v>
      </c>
      <c r="L19">
        <f t="shared" si="0"/>
        <v>53</v>
      </c>
    </row>
    <row r="20" spans="1:12" ht="19.5" customHeight="1">
      <c r="A20" s="95">
        <v>9</v>
      </c>
      <c r="B20" s="96" t="s">
        <v>167</v>
      </c>
      <c r="C20" s="1">
        <v>182</v>
      </c>
      <c r="D20" s="1">
        <v>375</v>
      </c>
      <c r="E20">
        <v>375</v>
      </c>
      <c r="L20">
        <f t="shared" si="0"/>
        <v>375</v>
      </c>
    </row>
    <row r="21" spans="1:12" ht="19.5" customHeight="1" thickBot="1">
      <c r="A21" s="97">
        <v>10</v>
      </c>
      <c r="B21" s="98" t="s">
        <v>168</v>
      </c>
      <c r="C21" s="99">
        <f>SUM(C17+C19-C16-C18-C20)</f>
        <v>-184683</v>
      </c>
      <c r="D21" s="99">
        <f>SUM(D17+D19-D16-D18-D20)</f>
        <v>-277602</v>
      </c>
      <c r="E21">
        <f aca="true" t="shared" si="1" ref="E21:K21">SUM(E17+E19-E16-E18-E20)</f>
        <v>-292361</v>
      </c>
      <c r="F21">
        <f t="shared" si="1"/>
        <v>4408</v>
      </c>
      <c r="G21">
        <f t="shared" si="1"/>
        <v>726</v>
      </c>
      <c r="H21">
        <f t="shared" si="1"/>
        <v>826</v>
      </c>
      <c r="I21">
        <f t="shared" si="1"/>
        <v>7892</v>
      </c>
      <c r="J21">
        <f t="shared" si="1"/>
        <v>833</v>
      </c>
      <c r="K21">
        <f t="shared" si="1"/>
        <v>74</v>
      </c>
      <c r="L21">
        <f t="shared" si="0"/>
        <v>-277602</v>
      </c>
    </row>
    <row r="22" spans="1:12" ht="19.5" customHeight="1">
      <c r="A22" s="92">
        <v>11</v>
      </c>
      <c r="B22" s="93" t="s">
        <v>169</v>
      </c>
      <c r="C22" s="94">
        <v>440356</v>
      </c>
      <c r="D22" s="94">
        <v>542262</v>
      </c>
      <c r="E22">
        <v>540825</v>
      </c>
      <c r="F22">
        <v>187</v>
      </c>
      <c r="G22">
        <v>658</v>
      </c>
      <c r="H22">
        <v>30</v>
      </c>
      <c r="I22">
        <v>459</v>
      </c>
      <c r="J22">
        <v>103</v>
      </c>
      <c r="L22">
        <f t="shared" si="0"/>
        <v>542262</v>
      </c>
    </row>
    <row r="23" spans="1:12" ht="19.5" customHeight="1" thickBot="1">
      <c r="A23" s="97">
        <v>12</v>
      </c>
      <c r="B23" s="210" t="s">
        <v>238</v>
      </c>
      <c r="C23" s="99">
        <f>C14+C21-C22</f>
        <v>101906</v>
      </c>
      <c r="D23" s="99">
        <v>14428</v>
      </c>
      <c r="E23">
        <f>E14+E21-E22</f>
        <v>-28804</v>
      </c>
      <c r="F23">
        <f aca="true" t="shared" si="2" ref="F23:K23">F14+F21-F22</f>
        <v>4229</v>
      </c>
      <c r="G23">
        <f t="shared" si="2"/>
        <v>907</v>
      </c>
      <c r="H23">
        <f t="shared" si="2"/>
        <v>947</v>
      </c>
      <c r="I23">
        <f t="shared" si="2"/>
        <v>7487</v>
      </c>
      <c r="J23">
        <f t="shared" si="2"/>
        <v>730</v>
      </c>
      <c r="K23">
        <f t="shared" si="2"/>
        <v>76</v>
      </c>
      <c r="L23">
        <f t="shared" si="0"/>
        <v>-14428</v>
      </c>
    </row>
    <row r="24" spans="1:12" ht="19.5" customHeight="1">
      <c r="A24" s="92">
        <v>13</v>
      </c>
      <c r="B24" s="211" t="s">
        <v>237</v>
      </c>
      <c r="C24" s="94">
        <v>0</v>
      </c>
      <c r="D24" s="94"/>
      <c r="L24">
        <f t="shared" si="0"/>
        <v>0</v>
      </c>
    </row>
    <row r="25" spans="1:12" ht="19.5" customHeight="1">
      <c r="A25" s="95">
        <v>14</v>
      </c>
      <c r="B25" s="96" t="s">
        <v>170</v>
      </c>
      <c r="C25" s="1">
        <v>0</v>
      </c>
      <c r="D25" s="1"/>
      <c r="E25">
        <v>-36436</v>
      </c>
      <c r="F25">
        <v>15389</v>
      </c>
      <c r="G25">
        <v>3489</v>
      </c>
      <c r="H25">
        <v>3867</v>
      </c>
      <c r="I25">
        <v>11283</v>
      </c>
      <c r="K25">
        <v>2408</v>
      </c>
      <c r="L25">
        <f t="shared" si="0"/>
        <v>0</v>
      </c>
    </row>
    <row r="26" spans="1:12" ht="19.5" customHeight="1" thickBot="1">
      <c r="A26" s="100"/>
      <c r="B26" s="98" t="s">
        <v>171</v>
      </c>
      <c r="C26" s="99">
        <v>101906</v>
      </c>
      <c r="D26" s="99">
        <f>D23+D24+D25</f>
        <v>14428</v>
      </c>
      <c r="E26">
        <f>E23+E24+E25</f>
        <v>-65240</v>
      </c>
      <c r="F26">
        <f aca="true" t="shared" si="3" ref="F26:K26">F23+F24+F25</f>
        <v>19618</v>
      </c>
      <c r="G26">
        <f t="shared" si="3"/>
        <v>4396</v>
      </c>
      <c r="H26">
        <f t="shared" si="3"/>
        <v>4814</v>
      </c>
      <c r="I26">
        <f t="shared" si="3"/>
        <v>18770</v>
      </c>
      <c r="J26">
        <f t="shared" si="3"/>
        <v>730</v>
      </c>
      <c r="K26">
        <f t="shared" si="3"/>
        <v>2484</v>
      </c>
      <c r="L26">
        <f t="shared" si="0"/>
        <v>-14428</v>
      </c>
    </row>
    <row r="27" spans="1:12" ht="19.5" customHeight="1">
      <c r="A27" s="100"/>
      <c r="B27" s="101" t="s">
        <v>172</v>
      </c>
      <c r="C27" s="102">
        <v>101194</v>
      </c>
      <c r="D27" s="102"/>
      <c r="E27">
        <v>3485</v>
      </c>
      <c r="F27">
        <v>4408</v>
      </c>
      <c r="G27">
        <v>726</v>
      </c>
      <c r="H27">
        <v>826</v>
      </c>
      <c r="I27">
        <v>7839</v>
      </c>
      <c r="J27">
        <v>833</v>
      </c>
      <c r="K27">
        <v>74</v>
      </c>
      <c r="L27">
        <f t="shared" si="0"/>
        <v>18191</v>
      </c>
    </row>
    <row r="28" spans="1:12" ht="19.5" customHeight="1" thickBot="1">
      <c r="A28" s="97">
        <v>15</v>
      </c>
      <c r="B28" s="98" t="s">
        <v>173</v>
      </c>
      <c r="C28" s="99">
        <v>712</v>
      </c>
      <c r="D28" s="99"/>
      <c r="E28">
        <f>E26-E27</f>
        <v>-68725</v>
      </c>
      <c r="F28">
        <f>F26-F27</f>
        <v>15210</v>
      </c>
      <c r="G28">
        <f>G26-G27</f>
        <v>3670</v>
      </c>
      <c r="H28">
        <f>H26-H27</f>
        <v>3988</v>
      </c>
      <c r="I28">
        <f>I26-I27</f>
        <v>10931</v>
      </c>
      <c r="J28">
        <v>0</v>
      </c>
      <c r="K28">
        <f>K26-K27</f>
        <v>2410</v>
      </c>
      <c r="L28">
        <f t="shared" si="0"/>
        <v>-32516</v>
      </c>
    </row>
  </sheetData>
  <sheetProtection/>
  <mergeCells count="8">
    <mergeCell ref="D9:D12"/>
    <mergeCell ref="A3:D3"/>
    <mergeCell ref="A8:D8"/>
    <mergeCell ref="A5:D5"/>
    <mergeCell ref="B4:D4"/>
    <mergeCell ref="A9:A12"/>
    <mergeCell ref="B9:B12"/>
    <mergeCell ref="C9:C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&amp;R&amp;"Arial,Félkövér"11.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H45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1.7109375" style="0" customWidth="1"/>
    <col min="4" max="7" width="11.7109375" style="0" hidden="1" customWidth="1"/>
    <col min="8" max="8" width="11.7109375" style="0" customWidth="1"/>
  </cols>
  <sheetData>
    <row r="3" spans="1:8" ht="20.25">
      <c r="A3" s="282" t="s">
        <v>222</v>
      </c>
      <c r="B3" s="282"/>
      <c r="C3" s="282"/>
      <c r="D3" s="282"/>
      <c r="E3" s="282"/>
      <c r="F3" s="282"/>
      <c r="G3" s="282"/>
      <c r="H3" s="282"/>
    </row>
    <row r="4" spans="1:8" ht="20.25">
      <c r="A4" s="137"/>
      <c r="B4" s="137"/>
      <c r="C4" s="137"/>
      <c r="D4" s="137" t="s">
        <v>211</v>
      </c>
      <c r="E4" s="137"/>
      <c r="F4" s="137"/>
      <c r="G4" s="137"/>
      <c r="H4" s="137"/>
    </row>
    <row r="5" spans="1:8" ht="20.25">
      <c r="A5" s="282" t="s">
        <v>226</v>
      </c>
      <c r="B5" s="282"/>
      <c r="C5" s="282"/>
      <c r="D5" s="282"/>
      <c r="E5" s="282"/>
      <c r="F5" s="282"/>
      <c r="G5" s="282"/>
      <c r="H5" s="282"/>
    </row>
    <row r="6" spans="1:8" ht="20.25">
      <c r="A6" s="137"/>
      <c r="B6" s="137"/>
      <c r="C6" s="137"/>
      <c r="D6" s="137"/>
      <c r="E6" s="137"/>
      <c r="F6" s="137"/>
      <c r="G6" s="137"/>
      <c r="H6" s="137"/>
    </row>
    <row r="7" spans="1:8" ht="20.25">
      <c r="A7" s="137"/>
      <c r="B7" s="137"/>
      <c r="C7" s="137"/>
      <c r="D7" s="137"/>
      <c r="E7" s="137"/>
      <c r="F7" s="137"/>
      <c r="G7" s="137"/>
      <c r="H7" s="137"/>
    </row>
    <row r="8" spans="2:8" ht="12.75">
      <c r="B8" s="103"/>
      <c r="C8" s="103"/>
      <c r="D8" s="103"/>
      <c r="E8" s="103"/>
      <c r="F8" s="103"/>
      <c r="G8" s="103"/>
      <c r="H8" s="104" t="s">
        <v>159</v>
      </c>
    </row>
    <row r="9" spans="2:8" ht="13.5" thickBot="1">
      <c r="B9" s="103"/>
      <c r="C9" s="103"/>
      <c r="D9" s="103"/>
      <c r="E9" s="103"/>
      <c r="F9" s="103"/>
      <c r="G9" s="103"/>
      <c r="H9" s="104"/>
    </row>
    <row r="10" spans="1:8" ht="26.25" customHeight="1">
      <c r="A10" s="284" t="s">
        <v>212</v>
      </c>
      <c r="B10" s="279" t="s">
        <v>0</v>
      </c>
      <c r="C10" s="279" t="s">
        <v>214</v>
      </c>
      <c r="D10" s="279" t="s">
        <v>213</v>
      </c>
      <c r="E10" s="295" t="s">
        <v>215</v>
      </c>
      <c r="F10" s="279" t="s">
        <v>216</v>
      </c>
      <c r="G10" s="279" t="s">
        <v>213</v>
      </c>
      <c r="H10" s="279" t="s">
        <v>216</v>
      </c>
    </row>
    <row r="11" spans="1:8" ht="12.75" customHeight="1">
      <c r="A11" s="285"/>
      <c r="B11" s="280"/>
      <c r="C11" s="280"/>
      <c r="D11" s="280"/>
      <c r="E11" s="296"/>
      <c r="F11" s="280"/>
      <c r="G11" s="280"/>
      <c r="H11" s="280"/>
    </row>
    <row r="12" spans="1:8" ht="12.75">
      <c r="A12" s="285"/>
      <c r="B12" s="280"/>
      <c r="C12" s="280"/>
      <c r="D12" s="280"/>
      <c r="E12" s="296"/>
      <c r="F12" s="280"/>
      <c r="G12" s="280"/>
      <c r="H12" s="280"/>
    </row>
    <row r="13" spans="1:8" ht="37.5" customHeight="1" thickBot="1">
      <c r="A13" s="286"/>
      <c r="B13" s="281"/>
      <c r="C13" s="281"/>
      <c r="D13" s="281"/>
      <c r="E13" s="263"/>
      <c r="F13" s="281"/>
      <c r="G13" s="281"/>
      <c r="H13" s="281"/>
    </row>
    <row r="14" spans="1:8" ht="18" customHeight="1">
      <c r="A14" s="289" t="s">
        <v>70</v>
      </c>
      <c r="B14" s="287" t="s">
        <v>174</v>
      </c>
      <c r="C14" s="108"/>
      <c r="D14" s="108"/>
      <c r="E14" s="108"/>
      <c r="F14" s="108"/>
      <c r="G14" s="109"/>
      <c r="H14" s="108"/>
    </row>
    <row r="15" spans="1:8" ht="18" customHeight="1" thickBot="1">
      <c r="A15" s="290"/>
      <c r="B15" s="288"/>
      <c r="C15" s="76">
        <v>726945</v>
      </c>
      <c r="D15" s="76"/>
      <c r="E15" s="76"/>
      <c r="F15" s="76"/>
      <c r="G15" s="110"/>
      <c r="H15" s="76">
        <v>805436</v>
      </c>
    </row>
    <row r="16" spans="1:8" ht="18" customHeight="1">
      <c r="A16" s="289" t="s">
        <v>71</v>
      </c>
      <c r="B16" s="72" t="s">
        <v>175</v>
      </c>
      <c r="C16" s="293">
        <v>-184683</v>
      </c>
      <c r="D16" s="77"/>
      <c r="E16" s="293"/>
      <c r="F16" s="293"/>
      <c r="G16" s="111"/>
      <c r="H16" s="293">
        <v>-277602</v>
      </c>
    </row>
    <row r="17" spans="1:8" ht="18" customHeight="1" thickBot="1">
      <c r="A17" s="290"/>
      <c r="B17" s="73" t="s">
        <v>176</v>
      </c>
      <c r="C17" s="294"/>
      <c r="D17" s="76"/>
      <c r="E17" s="294"/>
      <c r="F17" s="294"/>
      <c r="G17" s="110"/>
      <c r="H17" s="294"/>
    </row>
    <row r="18" spans="1:8" ht="18" customHeight="1">
      <c r="A18" s="289" t="s">
        <v>73</v>
      </c>
      <c r="B18" s="72" t="s">
        <v>177</v>
      </c>
      <c r="C18" s="112"/>
      <c r="D18" s="112"/>
      <c r="E18" s="112"/>
      <c r="F18" s="112"/>
      <c r="G18" s="113"/>
      <c r="H18" s="112"/>
    </row>
    <row r="19" spans="1:8" ht="18" customHeight="1" thickBot="1">
      <c r="A19" s="290"/>
      <c r="B19" s="73" t="s">
        <v>178</v>
      </c>
      <c r="C19" s="112">
        <v>440356</v>
      </c>
      <c r="D19" s="112"/>
      <c r="E19" s="112"/>
      <c r="F19" s="112"/>
      <c r="G19" s="113"/>
      <c r="H19" s="112">
        <v>542262</v>
      </c>
    </row>
    <row r="20" spans="1:8" ht="18" customHeight="1">
      <c r="A20" s="289" t="s">
        <v>75</v>
      </c>
      <c r="B20" s="107" t="s">
        <v>179</v>
      </c>
      <c r="C20" s="77"/>
      <c r="D20" s="77"/>
      <c r="E20" s="77"/>
      <c r="F20" s="77"/>
      <c r="G20" s="111"/>
      <c r="H20" s="77"/>
    </row>
    <row r="21" spans="1:8" ht="18" customHeight="1" thickBot="1">
      <c r="A21" s="290"/>
      <c r="B21" s="107" t="s">
        <v>180</v>
      </c>
      <c r="C21" s="76"/>
      <c r="D21" s="76"/>
      <c r="E21" s="76"/>
      <c r="F21" s="76"/>
      <c r="G21" s="110"/>
      <c r="H21" s="76"/>
    </row>
    <row r="22" spans="1:8" ht="18" customHeight="1">
      <c r="A22" s="289" t="s">
        <v>77</v>
      </c>
      <c r="B22" s="72" t="s">
        <v>181</v>
      </c>
      <c r="C22" s="112"/>
      <c r="D22" s="112"/>
      <c r="E22" s="112"/>
      <c r="F22" s="112"/>
      <c r="G22" s="113"/>
      <c r="H22" s="112"/>
    </row>
    <row r="23" spans="1:8" ht="18" customHeight="1" thickBot="1">
      <c r="A23" s="290"/>
      <c r="B23" s="73" t="s">
        <v>182</v>
      </c>
      <c r="C23" s="112">
        <v>101906</v>
      </c>
      <c r="D23" s="112"/>
      <c r="E23" s="112"/>
      <c r="F23" s="112"/>
      <c r="G23" s="113"/>
      <c r="H23" s="112">
        <v>14428</v>
      </c>
    </row>
    <row r="24" spans="1:8" ht="18" customHeight="1">
      <c r="A24" s="289" t="s">
        <v>78</v>
      </c>
      <c r="B24" s="107" t="s">
        <v>183</v>
      </c>
      <c r="C24" s="77"/>
      <c r="D24" s="77"/>
      <c r="E24" s="77"/>
      <c r="F24" s="77"/>
      <c r="G24" s="111"/>
      <c r="H24" s="77"/>
    </row>
    <row r="25" spans="1:8" ht="18" customHeight="1" thickBot="1">
      <c r="A25" s="290"/>
      <c r="B25" s="107" t="s">
        <v>184</v>
      </c>
      <c r="C25" s="76"/>
      <c r="D25" s="76"/>
      <c r="E25" s="76"/>
      <c r="F25" s="76"/>
      <c r="G25" s="110"/>
      <c r="H25" s="76"/>
    </row>
    <row r="26" spans="1:8" ht="18" customHeight="1">
      <c r="A26" s="289" t="s">
        <v>80</v>
      </c>
      <c r="B26" s="72" t="s">
        <v>185</v>
      </c>
      <c r="C26" s="143"/>
      <c r="D26" s="143"/>
      <c r="E26" s="143"/>
      <c r="F26" s="143"/>
      <c r="G26" s="113"/>
      <c r="H26" s="143"/>
    </row>
    <row r="27" spans="1:8" ht="18" customHeight="1" thickBot="1">
      <c r="A27" s="290"/>
      <c r="B27" s="73" t="s">
        <v>186</v>
      </c>
      <c r="C27" s="144">
        <v>0</v>
      </c>
      <c r="D27" s="143"/>
      <c r="E27" s="144"/>
      <c r="F27" s="143"/>
      <c r="G27" s="113"/>
      <c r="H27" s="143">
        <v>0</v>
      </c>
    </row>
    <row r="28" spans="1:8" ht="18" customHeight="1">
      <c r="A28" s="289" t="s">
        <v>82</v>
      </c>
      <c r="B28" s="107" t="s">
        <v>187</v>
      </c>
      <c r="C28" s="77"/>
      <c r="D28" s="77"/>
      <c r="E28" s="77"/>
      <c r="F28" s="77"/>
      <c r="G28" s="111"/>
      <c r="H28" s="77"/>
    </row>
    <row r="29" spans="1:8" ht="18" customHeight="1" thickBot="1">
      <c r="A29" s="290"/>
      <c r="B29" s="107" t="s">
        <v>188</v>
      </c>
      <c r="C29" s="76"/>
      <c r="D29" s="76"/>
      <c r="E29" s="76"/>
      <c r="F29" s="76"/>
      <c r="G29" s="110"/>
      <c r="H29" s="76"/>
    </row>
    <row r="30" spans="1:8" ht="18" customHeight="1">
      <c r="A30" s="289" t="s">
        <v>84</v>
      </c>
      <c r="B30" s="72" t="s">
        <v>189</v>
      </c>
      <c r="C30" s="112"/>
      <c r="D30" s="112"/>
      <c r="E30" s="112"/>
      <c r="F30" s="112"/>
      <c r="G30" s="113"/>
      <c r="H30" s="112"/>
    </row>
    <row r="31" spans="1:8" ht="18" customHeight="1" thickBot="1">
      <c r="A31" s="290"/>
      <c r="B31" s="73" t="s">
        <v>190</v>
      </c>
      <c r="C31" s="112"/>
      <c r="D31" s="112"/>
      <c r="E31" s="112"/>
      <c r="F31" s="112"/>
      <c r="G31" s="113"/>
      <c r="H31" s="112"/>
    </row>
    <row r="32" spans="1:8" ht="18" customHeight="1">
      <c r="A32" s="291" t="s">
        <v>86</v>
      </c>
      <c r="B32" s="105" t="s">
        <v>191</v>
      </c>
      <c r="C32" s="114"/>
      <c r="D32" s="114"/>
      <c r="E32" s="114"/>
      <c r="F32" s="114"/>
      <c r="G32" s="115"/>
      <c r="H32" s="114"/>
    </row>
    <row r="33" spans="1:8" ht="18" customHeight="1" thickBot="1">
      <c r="A33" s="292"/>
      <c r="B33" s="105" t="s">
        <v>192</v>
      </c>
      <c r="C33" s="116">
        <v>101196</v>
      </c>
      <c r="D33" s="116"/>
      <c r="E33" s="116"/>
      <c r="F33" s="116"/>
      <c r="G33" s="117"/>
      <c r="H33" s="116">
        <f>H23</f>
        <v>14428</v>
      </c>
    </row>
    <row r="34" spans="1:8" ht="18" customHeight="1">
      <c r="A34" s="289" t="s">
        <v>88</v>
      </c>
      <c r="B34" s="72" t="s">
        <v>193</v>
      </c>
      <c r="C34" s="112"/>
      <c r="D34" s="112"/>
      <c r="E34" s="112"/>
      <c r="F34" s="112"/>
      <c r="G34" s="113"/>
      <c r="H34" s="112"/>
    </row>
    <row r="35" spans="1:8" ht="18" customHeight="1" thickBot="1">
      <c r="A35" s="290"/>
      <c r="B35" s="73" t="s">
        <v>194</v>
      </c>
      <c r="C35" s="76"/>
      <c r="D35" s="76"/>
      <c r="E35" s="76"/>
      <c r="F35" s="76"/>
      <c r="G35" s="110"/>
      <c r="H35" s="76"/>
    </row>
    <row r="39" ht="12.75">
      <c r="B39" s="4"/>
    </row>
    <row r="40" ht="12.75">
      <c r="B40" s="106"/>
    </row>
    <row r="41" ht="12.75">
      <c r="B41" s="106"/>
    </row>
    <row r="42" ht="12.75">
      <c r="B42" s="106"/>
    </row>
    <row r="43" ht="12.75">
      <c r="B43" s="4"/>
    </row>
    <row r="44" ht="12.75">
      <c r="B44" s="4"/>
    </row>
    <row r="45" ht="12.75">
      <c r="B45" s="4"/>
    </row>
  </sheetData>
  <sheetProtection/>
  <mergeCells count="26">
    <mergeCell ref="H10:H13"/>
    <mergeCell ref="D10:D13"/>
    <mergeCell ref="A3:H3"/>
    <mergeCell ref="A5:H5"/>
    <mergeCell ref="G10:G13"/>
    <mergeCell ref="E10:E13"/>
    <mergeCell ref="F10:F13"/>
    <mergeCell ref="C10:C13"/>
    <mergeCell ref="E16:E17"/>
    <mergeCell ref="F16:F17"/>
    <mergeCell ref="H16:H17"/>
    <mergeCell ref="A22:A23"/>
    <mergeCell ref="A18:A19"/>
    <mergeCell ref="A20:A21"/>
    <mergeCell ref="C16:C17"/>
    <mergeCell ref="B10:B13"/>
    <mergeCell ref="A10:A13"/>
    <mergeCell ref="A26:A27"/>
    <mergeCell ref="A28:A29"/>
    <mergeCell ref="A24:A25"/>
    <mergeCell ref="B14:B15"/>
    <mergeCell ref="A14:A15"/>
    <mergeCell ref="A16:A17"/>
    <mergeCell ref="A34:A35"/>
    <mergeCell ref="A30:A31"/>
    <mergeCell ref="A32:A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&amp;R&amp;"Arial,Félkövér"12.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61" sqref="B6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6.28125" style="0" hidden="1" customWidth="1"/>
    <col min="4" max="4" width="15.8515625" style="0" hidden="1" customWidth="1"/>
    <col min="5" max="5" width="15.57421875" style="0" customWidth="1"/>
  </cols>
  <sheetData>
    <row r="1" spans="1:5" ht="12.75">
      <c r="A1" s="264" t="s">
        <v>387</v>
      </c>
      <c r="B1" s="297"/>
      <c r="C1" s="297"/>
      <c r="D1" s="297"/>
      <c r="E1" s="297"/>
    </row>
    <row r="2" spans="1:5" ht="30">
      <c r="A2" s="266" t="s">
        <v>287</v>
      </c>
      <c r="B2" s="266" t="s">
        <v>0</v>
      </c>
      <c r="C2" s="266" t="s">
        <v>68</v>
      </c>
      <c r="D2" s="266" t="s">
        <v>69</v>
      </c>
      <c r="E2" s="266" t="s">
        <v>67</v>
      </c>
    </row>
    <row r="3" spans="1:5" ht="15">
      <c r="A3" s="266">
        <v>1</v>
      </c>
      <c r="B3" s="266">
        <v>2</v>
      </c>
      <c r="C3" s="266">
        <v>3</v>
      </c>
      <c r="D3" s="266">
        <v>4</v>
      </c>
      <c r="E3" s="266">
        <v>5</v>
      </c>
    </row>
    <row r="4" spans="1:5" ht="12.75" hidden="1">
      <c r="A4" s="267" t="s">
        <v>325</v>
      </c>
      <c r="B4" s="268" t="s">
        <v>388</v>
      </c>
      <c r="C4" s="269">
        <v>0</v>
      </c>
      <c r="D4" s="269">
        <v>0</v>
      </c>
      <c r="E4" s="269">
        <v>0</v>
      </c>
    </row>
    <row r="5" spans="1:5" ht="25.5" hidden="1">
      <c r="A5" s="267" t="s">
        <v>329</v>
      </c>
      <c r="B5" s="268" t="s">
        <v>389</v>
      </c>
      <c r="C5" s="269">
        <v>0</v>
      </c>
      <c r="D5" s="269">
        <v>0</v>
      </c>
      <c r="E5" s="269">
        <v>0</v>
      </c>
    </row>
    <row r="6" spans="1:5" ht="25.5" hidden="1">
      <c r="A6" s="267" t="s">
        <v>289</v>
      </c>
      <c r="B6" s="268" t="s">
        <v>390</v>
      </c>
      <c r="C6" s="269">
        <v>0</v>
      </c>
      <c r="D6" s="269">
        <v>0</v>
      </c>
      <c r="E6" s="269">
        <v>0</v>
      </c>
    </row>
    <row r="7" spans="1:5" ht="25.5">
      <c r="A7" s="267" t="s">
        <v>332</v>
      </c>
      <c r="B7" s="268" t="s">
        <v>391</v>
      </c>
      <c r="C7" s="269">
        <v>0</v>
      </c>
      <c r="D7" s="269">
        <v>0</v>
      </c>
      <c r="E7" s="269">
        <v>2071</v>
      </c>
    </row>
    <row r="8" spans="1:5" ht="12.75" hidden="1">
      <c r="A8" s="267" t="s">
        <v>334</v>
      </c>
      <c r="B8" s="268" t="s">
        <v>392</v>
      </c>
      <c r="C8" s="269">
        <v>0</v>
      </c>
      <c r="D8" s="269">
        <v>0</v>
      </c>
      <c r="E8" s="269">
        <v>0</v>
      </c>
    </row>
    <row r="9" spans="1:5" ht="12.75" hidden="1">
      <c r="A9" s="267" t="s">
        <v>336</v>
      </c>
      <c r="B9" s="268" t="s">
        <v>393</v>
      </c>
      <c r="C9" s="269">
        <v>0</v>
      </c>
      <c r="D9" s="269">
        <v>0</v>
      </c>
      <c r="E9" s="269">
        <v>0</v>
      </c>
    </row>
    <row r="10" spans="1:5" ht="12.75" hidden="1">
      <c r="A10" s="267" t="s">
        <v>338</v>
      </c>
      <c r="B10" s="268" t="s">
        <v>394</v>
      </c>
      <c r="C10" s="269">
        <v>0</v>
      </c>
      <c r="D10" s="269">
        <v>0</v>
      </c>
      <c r="E10" s="269">
        <v>0</v>
      </c>
    </row>
    <row r="11" spans="1:5" ht="12.75" hidden="1">
      <c r="A11" s="267" t="s">
        <v>340</v>
      </c>
      <c r="B11" s="268" t="s">
        <v>395</v>
      </c>
      <c r="C11" s="269">
        <v>0</v>
      </c>
      <c r="D11" s="269">
        <v>0</v>
      </c>
      <c r="E11" s="269">
        <v>0</v>
      </c>
    </row>
    <row r="12" spans="1:5" ht="12.75" hidden="1">
      <c r="A12" s="267" t="s">
        <v>342</v>
      </c>
      <c r="B12" s="268" t="s">
        <v>396</v>
      </c>
      <c r="C12" s="269">
        <v>0</v>
      </c>
      <c r="D12" s="269">
        <v>0</v>
      </c>
      <c r="E12" s="269">
        <v>0</v>
      </c>
    </row>
    <row r="13" spans="1:5" ht="12.75">
      <c r="A13" s="270" t="s">
        <v>344</v>
      </c>
      <c r="B13" s="271" t="s">
        <v>397</v>
      </c>
      <c r="C13" s="272">
        <v>1000</v>
      </c>
      <c r="D13" s="272">
        <v>1400</v>
      </c>
      <c r="E13" s="272">
        <v>2071</v>
      </c>
    </row>
    <row r="14" spans="1:5" ht="12.75">
      <c r="A14" s="267" t="s">
        <v>346</v>
      </c>
      <c r="B14" s="268" t="s">
        <v>398</v>
      </c>
      <c r="C14" s="269">
        <v>0</v>
      </c>
      <c r="D14" s="269">
        <v>0</v>
      </c>
      <c r="E14" s="269">
        <v>4762</v>
      </c>
    </row>
    <row r="15" spans="1:5" ht="25.5" hidden="1">
      <c r="A15" s="267" t="s">
        <v>348</v>
      </c>
      <c r="B15" s="268" t="s">
        <v>399</v>
      </c>
      <c r="C15" s="269">
        <v>0</v>
      </c>
      <c r="D15" s="269">
        <v>0</v>
      </c>
      <c r="E15" s="269">
        <v>0</v>
      </c>
    </row>
    <row r="16" spans="1:5" ht="12.75">
      <c r="A16" s="267" t="s">
        <v>351</v>
      </c>
      <c r="B16" s="268" t="s">
        <v>400</v>
      </c>
      <c r="C16" s="269">
        <v>0</v>
      </c>
      <c r="D16" s="269">
        <v>0</v>
      </c>
      <c r="E16" s="269">
        <v>4745</v>
      </c>
    </row>
    <row r="17" spans="1:5" ht="12.75">
      <c r="A17" s="267" t="s">
        <v>353</v>
      </c>
      <c r="B17" s="268" t="s">
        <v>401</v>
      </c>
      <c r="C17" s="269">
        <v>0</v>
      </c>
      <c r="D17" s="269">
        <v>0</v>
      </c>
      <c r="E17" s="269">
        <v>2844</v>
      </c>
    </row>
    <row r="18" spans="1:5" ht="12.75" hidden="1">
      <c r="A18" s="267" t="s">
        <v>355</v>
      </c>
      <c r="B18" s="268" t="s">
        <v>402</v>
      </c>
      <c r="C18" s="269">
        <v>0</v>
      </c>
      <c r="D18" s="269">
        <v>0</v>
      </c>
      <c r="E18" s="269">
        <v>0</v>
      </c>
    </row>
    <row r="19" spans="1:5" ht="12.75">
      <c r="A19" s="267" t="s">
        <v>357</v>
      </c>
      <c r="B19" s="268" t="s">
        <v>403</v>
      </c>
      <c r="C19" s="269">
        <v>0</v>
      </c>
      <c r="D19" s="269">
        <v>0</v>
      </c>
      <c r="E19" s="269">
        <v>14</v>
      </c>
    </row>
    <row r="20" spans="1:5" ht="25.5">
      <c r="A20" s="270" t="s">
        <v>359</v>
      </c>
      <c r="B20" s="271" t="s">
        <v>404</v>
      </c>
      <c r="C20" s="272">
        <v>7000</v>
      </c>
      <c r="D20" s="272">
        <v>12109</v>
      </c>
      <c r="E20" s="272">
        <v>12365</v>
      </c>
    </row>
    <row r="21" spans="1:5" ht="12.75">
      <c r="A21" s="267" t="s">
        <v>361</v>
      </c>
      <c r="B21" s="268" t="s">
        <v>405</v>
      </c>
      <c r="C21" s="269">
        <v>0</v>
      </c>
      <c r="D21" s="269">
        <v>0</v>
      </c>
      <c r="E21" s="269">
        <v>6215</v>
      </c>
    </row>
    <row r="22" spans="1:5" ht="12.75">
      <c r="A22" s="267" t="s">
        <v>302</v>
      </c>
      <c r="B22" s="268" t="s">
        <v>406</v>
      </c>
      <c r="C22" s="269">
        <v>0</v>
      </c>
      <c r="D22" s="269">
        <v>0</v>
      </c>
      <c r="E22" s="269">
        <v>0</v>
      </c>
    </row>
    <row r="23" spans="1:5" ht="12.75">
      <c r="A23" s="270" t="s">
        <v>304</v>
      </c>
      <c r="B23" s="271" t="s">
        <v>407</v>
      </c>
      <c r="C23" s="272">
        <v>0</v>
      </c>
      <c r="D23" s="272">
        <v>5235</v>
      </c>
      <c r="E23" s="272">
        <v>6215</v>
      </c>
    </row>
    <row r="24" spans="1:5" ht="12.75" hidden="1">
      <c r="A24" s="267" t="s">
        <v>306</v>
      </c>
      <c r="B24" s="268" t="s">
        <v>408</v>
      </c>
      <c r="C24" s="269">
        <v>0</v>
      </c>
      <c r="D24" s="269">
        <v>0</v>
      </c>
      <c r="E24" s="269">
        <v>0</v>
      </c>
    </row>
    <row r="25" spans="1:5" ht="12.75">
      <c r="A25" s="267" t="s">
        <v>308</v>
      </c>
      <c r="B25" s="268" t="s">
        <v>409</v>
      </c>
      <c r="C25" s="269">
        <v>0</v>
      </c>
      <c r="D25" s="269">
        <v>0</v>
      </c>
      <c r="E25" s="269">
        <v>14644</v>
      </c>
    </row>
    <row r="26" spans="1:5" ht="12.75" hidden="1">
      <c r="A26" s="267" t="s">
        <v>367</v>
      </c>
      <c r="B26" s="268" t="s">
        <v>410</v>
      </c>
      <c r="C26" s="269">
        <v>0</v>
      </c>
      <c r="D26" s="269">
        <v>0</v>
      </c>
      <c r="E26" s="269">
        <v>0</v>
      </c>
    </row>
    <row r="27" spans="1:5" ht="25.5" hidden="1">
      <c r="A27" s="267" t="s">
        <v>369</v>
      </c>
      <c r="B27" s="268" t="s">
        <v>411</v>
      </c>
      <c r="C27" s="269">
        <v>0</v>
      </c>
      <c r="D27" s="269">
        <v>0</v>
      </c>
      <c r="E27" s="269">
        <v>0</v>
      </c>
    </row>
    <row r="28" spans="1:5" ht="25.5" hidden="1">
      <c r="A28" s="267" t="s">
        <v>371</v>
      </c>
      <c r="B28" s="268" t="s">
        <v>412</v>
      </c>
      <c r="C28" s="269">
        <v>0</v>
      </c>
      <c r="D28" s="269">
        <v>0</v>
      </c>
      <c r="E28" s="269">
        <v>0</v>
      </c>
    </row>
    <row r="29" spans="1:5" ht="25.5" hidden="1">
      <c r="A29" s="267" t="s">
        <v>373</v>
      </c>
      <c r="B29" s="268" t="s">
        <v>413</v>
      </c>
      <c r="C29" s="269">
        <v>0</v>
      </c>
      <c r="D29" s="269">
        <v>0</v>
      </c>
      <c r="E29" s="269">
        <v>0</v>
      </c>
    </row>
    <row r="30" spans="1:5" ht="12.75" hidden="1">
      <c r="A30" s="267" t="s">
        <v>375</v>
      </c>
      <c r="B30" s="268" t="s">
        <v>414</v>
      </c>
      <c r="C30" s="269">
        <v>0</v>
      </c>
      <c r="D30" s="269">
        <v>0</v>
      </c>
      <c r="E30" s="269">
        <v>0</v>
      </c>
    </row>
    <row r="31" spans="1:5" ht="12.75">
      <c r="A31" s="270" t="s">
        <v>376</v>
      </c>
      <c r="B31" s="271" t="s">
        <v>415</v>
      </c>
      <c r="C31" s="272">
        <v>8000</v>
      </c>
      <c r="D31" s="272">
        <v>7168</v>
      </c>
      <c r="E31" s="272">
        <v>14644</v>
      </c>
    </row>
    <row r="32" spans="1:5" ht="12.75" hidden="1">
      <c r="A32" s="267" t="s">
        <v>377</v>
      </c>
      <c r="B32" s="268" t="s">
        <v>416</v>
      </c>
      <c r="C32" s="269">
        <v>0</v>
      </c>
      <c r="D32" s="269">
        <v>0</v>
      </c>
      <c r="E32" s="269">
        <v>0</v>
      </c>
    </row>
    <row r="33" spans="1:5" ht="12.75" hidden="1">
      <c r="A33" s="267" t="s">
        <v>379</v>
      </c>
      <c r="B33" s="268" t="s">
        <v>417</v>
      </c>
      <c r="C33" s="269">
        <v>0</v>
      </c>
      <c r="D33" s="269">
        <v>0</v>
      </c>
      <c r="E33" s="269">
        <v>0</v>
      </c>
    </row>
    <row r="34" spans="1:5" ht="12.75" hidden="1">
      <c r="A34" s="267" t="s">
        <v>381</v>
      </c>
      <c r="B34" s="268" t="s">
        <v>418</v>
      </c>
      <c r="C34" s="269">
        <v>0</v>
      </c>
      <c r="D34" s="269">
        <v>0</v>
      </c>
      <c r="E34" s="269">
        <v>0</v>
      </c>
    </row>
    <row r="35" spans="1:5" ht="12.75" hidden="1">
      <c r="A35" s="270" t="s">
        <v>383</v>
      </c>
      <c r="B35" s="271" t="s">
        <v>419</v>
      </c>
      <c r="C35" s="272">
        <v>0</v>
      </c>
      <c r="D35" s="272">
        <v>0</v>
      </c>
      <c r="E35" s="272">
        <v>0</v>
      </c>
    </row>
    <row r="36" spans="1:5" ht="12.75" hidden="1">
      <c r="A36" s="267" t="s">
        <v>385</v>
      </c>
      <c r="B36" s="268" t="s">
        <v>420</v>
      </c>
      <c r="C36" s="269">
        <v>0</v>
      </c>
      <c r="D36" s="269">
        <v>0</v>
      </c>
      <c r="E36" s="269">
        <v>0</v>
      </c>
    </row>
    <row r="37" spans="1:5" ht="25.5" hidden="1">
      <c r="A37" s="267" t="s">
        <v>421</v>
      </c>
      <c r="B37" s="268" t="s">
        <v>422</v>
      </c>
      <c r="C37" s="269">
        <v>0</v>
      </c>
      <c r="D37" s="269">
        <v>0</v>
      </c>
      <c r="E37" s="269">
        <v>0</v>
      </c>
    </row>
    <row r="38" spans="1:5" ht="12.75" hidden="1">
      <c r="A38" s="267" t="s">
        <v>423</v>
      </c>
      <c r="B38" s="268" t="s">
        <v>424</v>
      </c>
      <c r="C38" s="269">
        <v>0</v>
      </c>
      <c r="D38" s="269">
        <v>0</v>
      </c>
      <c r="E38" s="269">
        <v>0</v>
      </c>
    </row>
    <row r="39" spans="1:5" ht="25.5" hidden="1">
      <c r="A39" s="267" t="s">
        <v>425</v>
      </c>
      <c r="B39" s="268" t="s">
        <v>426</v>
      </c>
      <c r="C39" s="269">
        <v>0</v>
      </c>
      <c r="D39" s="269">
        <v>0</v>
      </c>
      <c r="E39" s="269">
        <v>0</v>
      </c>
    </row>
    <row r="40" spans="1:5" ht="12.75" hidden="1">
      <c r="A40" s="267" t="s">
        <v>427</v>
      </c>
      <c r="B40" s="268" t="s">
        <v>428</v>
      </c>
      <c r="C40" s="269">
        <v>0</v>
      </c>
      <c r="D40" s="269">
        <v>0</v>
      </c>
      <c r="E40" s="269">
        <v>0</v>
      </c>
    </row>
    <row r="41" spans="1:5" ht="12.75" hidden="1">
      <c r="A41" s="267" t="s">
        <v>429</v>
      </c>
      <c r="B41" s="268" t="s">
        <v>430</v>
      </c>
      <c r="C41" s="269">
        <v>0</v>
      </c>
      <c r="D41" s="269">
        <v>0</v>
      </c>
      <c r="E41" s="269">
        <v>0</v>
      </c>
    </row>
    <row r="42" spans="1:5" ht="12.75">
      <c r="A42" s="267" t="s">
        <v>431</v>
      </c>
      <c r="B42" s="268" t="s">
        <v>432</v>
      </c>
      <c r="C42" s="269">
        <v>0</v>
      </c>
      <c r="D42" s="269">
        <v>0</v>
      </c>
      <c r="E42" s="269">
        <v>323</v>
      </c>
    </row>
    <row r="43" spans="1:5" ht="12.75">
      <c r="A43" s="267" t="s">
        <v>433</v>
      </c>
      <c r="B43" s="268" t="s">
        <v>434</v>
      </c>
      <c r="C43" s="269">
        <v>0</v>
      </c>
      <c r="D43" s="269">
        <v>0</v>
      </c>
      <c r="E43" s="269">
        <v>3920</v>
      </c>
    </row>
    <row r="44" spans="1:5" ht="12.75">
      <c r="A44" s="267" t="s">
        <v>435</v>
      </c>
      <c r="B44" s="268" t="s">
        <v>436</v>
      </c>
      <c r="C44" s="269">
        <v>0</v>
      </c>
      <c r="D44" s="269">
        <v>0</v>
      </c>
      <c r="E44" s="269">
        <v>355</v>
      </c>
    </row>
    <row r="45" spans="1:5" ht="12.75">
      <c r="A45" s="267" t="s">
        <v>437</v>
      </c>
      <c r="B45" s="268" t="s">
        <v>438</v>
      </c>
      <c r="C45" s="269">
        <v>0</v>
      </c>
      <c r="D45" s="269">
        <v>0</v>
      </c>
      <c r="E45" s="269">
        <v>56</v>
      </c>
    </row>
    <row r="46" spans="1:5" ht="25.5" hidden="1">
      <c r="A46" s="267" t="s">
        <v>439</v>
      </c>
      <c r="B46" s="268" t="s">
        <v>440</v>
      </c>
      <c r="C46" s="269">
        <v>0</v>
      </c>
      <c r="D46" s="269">
        <v>0</v>
      </c>
      <c r="E46" s="269">
        <v>0</v>
      </c>
    </row>
    <row r="47" spans="1:5" ht="12.75" hidden="1">
      <c r="A47" s="267" t="s">
        <v>441</v>
      </c>
      <c r="B47" s="268" t="s">
        <v>442</v>
      </c>
      <c r="C47" s="269">
        <v>0</v>
      </c>
      <c r="D47" s="269">
        <v>0</v>
      </c>
      <c r="E47" s="269">
        <v>0</v>
      </c>
    </row>
    <row r="48" spans="1:5" ht="12.75">
      <c r="A48" s="267" t="s">
        <v>443</v>
      </c>
      <c r="B48" s="268" t="s">
        <v>444</v>
      </c>
      <c r="C48" s="269">
        <v>0</v>
      </c>
      <c r="D48" s="269">
        <v>0</v>
      </c>
      <c r="E48" s="269">
        <v>55</v>
      </c>
    </row>
    <row r="49" spans="1:5" ht="12.75">
      <c r="A49" s="267" t="s">
        <v>445</v>
      </c>
      <c r="B49" s="268" t="s">
        <v>446</v>
      </c>
      <c r="C49" s="269">
        <v>0</v>
      </c>
      <c r="D49" s="269">
        <v>0</v>
      </c>
      <c r="E49" s="269">
        <v>17347</v>
      </c>
    </row>
    <row r="50" spans="1:5" ht="25.5">
      <c r="A50" s="267" t="s">
        <v>447</v>
      </c>
      <c r="B50" s="268" t="s">
        <v>448</v>
      </c>
      <c r="C50" s="269">
        <v>0</v>
      </c>
      <c r="D50" s="269">
        <v>0</v>
      </c>
      <c r="E50" s="269">
        <v>5904</v>
      </c>
    </row>
    <row r="51" spans="1:5" ht="25.5">
      <c r="A51" s="267" t="s">
        <v>449</v>
      </c>
      <c r="B51" s="268" t="s">
        <v>450</v>
      </c>
      <c r="C51" s="269">
        <v>0</v>
      </c>
      <c r="D51" s="269">
        <v>0</v>
      </c>
      <c r="E51" s="269">
        <v>10456</v>
      </c>
    </row>
    <row r="52" spans="1:5" ht="12.75">
      <c r="A52" s="270" t="s">
        <v>451</v>
      </c>
      <c r="B52" s="271" t="s">
        <v>452</v>
      </c>
      <c r="C52" s="272">
        <v>19620</v>
      </c>
      <c r="D52" s="272">
        <v>45927</v>
      </c>
      <c r="E52" s="272">
        <v>38416</v>
      </c>
    </row>
    <row r="53" spans="1:5" ht="12.75">
      <c r="A53" s="270" t="s">
        <v>453</v>
      </c>
      <c r="B53" s="271" t="s">
        <v>454</v>
      </c>
      <c r="C53" s="272">
        <v>35620</v>
      </c>
      <c r="D53" s="272">
        <v>71839</v>
      </c>
      <c r="E53" s="272">
        <v>73711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&amp;CÖNKORMÁNYZAT ÁLTAL FOLYÓSÍTOTT ELLÁTÁSOK RÉSZLETEZÉSE
&amp;R13.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urom 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Takacs.Viktoria</dc:creator>
  <cp:keywords/>
  <dc:description/>
  <cp:lastModifiedBy>Üröm</cp:lastModifiedBy>
  <cp:lastPrinted>2014-03-27T07:07:29Z</cp:lastPrinted>
  <dcterms:created xsi:type="dcterms:W3CDTF">2011-02-09T14:22:19Z</dcterms:created>
  <dcterms:modified xsi:type="dcterms:W3CDTF">2014-03-27T14:55:50Z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