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730" windowHeight="9975"/>
  </bookViews>
  <sheets>
    <sheet name="Bevétel" sheetId="1" r:id="rId1"/>
  </sheets>
  <definedNames>
    <definedName name="_xlnm.Print_Titles" localSheetId="0">Bevétel!$3:$7</definedName>
    <definedName name="_xlnm.Print_Area" localSheetId="0">Bevétel!$A$1:$E$233</definedName>
  </definedNames>
  <calcPr calcId="145621"/>
</workbook>
</file>

<file path=xl/calcChain.xml><?xml version="1.0" encoding="utf-8"?>
<calcChain xmlns="http://schemas.openxmlformats.org/spreadsheetml/2006/main">
  <c r="D135" i="1" l="1"/>
  <c r="D139" i="1"/>
  <c r="E13" i="1" l="1"/>
  <c r="E17" i="1"/>
  <c r="E20" i="1"/>
  <c r="E27" i="1"/>
  <c r="E28" i="1"/>
  <c r="E32" i="1"/>
  <c r="E33" i="1"/>
  <c r="E35" i="1"/>
  <c r="E36" i="1"/>
  <c r="E41" i="1"/>
  <c r="E42" i="1"/>
  <c r="E43" i="1"/>
  <c r="E44" i="1"/>
  <c r="E46" i="1"/>
  <c r="E47" i="1"/>
  <c r="E48" i="1"/>
  <c r="E49" i="1"/>
  <c r="E50" i="1"/>
  <c r="E51" i="1"/>
  <c r="E52" i="1"/>
  <c r="E53" i="1"/>
  <c r="E55" i="1"/>
  <c r="E58" i="1"/>
  <c r="E61" i="1"/>
  <c r="E62" i="1"/>
  <c r="E66" i="1"/>
  <c r="E71" i="1"/>
  <c r="E72" i="1"/>
  <c r="E78" i="1"/>
  <c r="E79" i="1"/>
  <c r="E86" i="1"/>
  <c r="E87" i="1"/>
  <c r="E88" i="1"/>
  <c r="E89" i="1"/>
  <c r="E92" i="1"/>
  <c r="E94" i="1"/>
  <c r="E95" i="1"/>
  <c r="E96" i="1"/>
  <c r="E99" i="1"/>
  <c r="E100" i="1"/>
  <c r="E103" i="1"/>
  <c r="E115" i="1"/>
  <c r="E116" i="1"/>
  <c r="E117" i="1"/>
  <c r="E118" i="1"/>
  <c r="E122" i="1"/>
  <c r="E123" i="1"/>
  <c r="E124" i="1"/>
  <c r="E127" i="1"/>
  <c r="E131" i="1"/>
  <c r="E134" i="1"/>
  <c r="E136" i="1"/>
  <c r="E137" i="1"/>
  <c r="E141" i="1"/>
  <c r="E142" i="1"/>
  <c r="E143" i="1"/>
  <c r="E144" i="1"/>
  <c r="E145" i="1"/>
  <c r="E146" i="1"/>
  <c r="E148" i="1"/>
  <c r="E149" i="1"/>
  <c r="E150" i="1"/>
  <c r="E151" i="1"/>
  <c r="E152" i="1"/>
  <c r="E160" i="1"/>
  <c r="E162" i="1"/>
  <c r="E163" i="1"/>
  <c r="E164" i="1"/>
  <c r="E169" i="1"/>
  <c r="E170" i="1"/>
  <c r="E172" i="1"/>
  <c r="E173" i="1"/>
  <c r="E174" i="1"/>
  <c r="E175" i="1"/>
  <c r="E176" i="1"/>
  <c r="E177" i="1"/>
  <c r="E183" i="1"/>
  <c r="E186" i="1"/>
  <c r="E187" i="1"/>
  <c r="E188" i="1"/>
  <c r="E189" i="1"/>
  <c r="E190" i="1"/>
  <c r="E191" i="1"/>
  <c r="E192" i="1"/>
  <c r="E195" i="1"/>
  <c r="E196" i="1"/>
  <c r="E201" i="1"/>
  <c r="E202" i="1"/>
  <c r="E203" i="1"/>
  <c r="E204" i="1"/>
  <c r="E205" i="1"/>
  <c r="E206" i="1"/>
  <c r="E208" i="1"/>
  <c r="E209" i="1"/>
  <c r="E210" i="1"/>
  <c r="E216" i="1"/>
  <c r="E218" i="1"/>
  <c r="E219" i="1"/>
  <c r="E220" i="1"/>
  <c r="E221" i="1"/>
  <c r="E224" i="1"/>
  <c r="E225" i="1"/>
  <c r="E226" i="1"/>
  <c r="E227" i="1"/>
  <c r="E229" i="1"/>
  <c r="E232" i="1"/>
  <c r="D230" i="1"/>
  <c r="E230" i="1" s="1"/>
  <c r="D222" i="1"/>
  <c r="D223" i="1" s="1"/>
  <c r="D211" i="1"/>
  <c r="E211" i="1" s="1"/>
  <c r="D207" i="1"/>
  <c r="D199" i="1"/>
  <c r="E199" i="1" s="1"/>
  <c r="D193" i="1"/>
  <c r="D185" i="1"/>
  <c r="E185" i="1" s="1"/>
  <c r="D165" i="1"/>
  <c r="E165" i="1" s="1"/>
  <c r="D147" i="1"/>
  <c r="E147" i="1" s="1"/>
  <c r="E139" i="1"/>
  <c r="E135" i="1"/>
  <c r="D132" i="1"/>
  <c r="E132" i="1" s="1"/>
  <c r="D128" i="1"/>
  <c r="D129" i="1" s="1"/>
  <c r="E129" i="1" s="1"/>
  <c r="D125" i="1"/>
  <c r="E125" i="1" s="1"/>
  <c r="D119" i="1"/>
  <c r="D104" i="1"/>
  <c r="E104" i="1" s="1"/>
  <c r="D97" i="1"/>
  <c r="D90" i="1"/>
  <c r="E90" i="1" s="1"/>
  <c r="D80" i="1"/>
  <c r="E80" i="1" s="1"/>
  <c r="D76" i="1"/>
  <c r="E76" i="1" s="1"/>
  <c r="D68" i="1"/>
  <c r="E68" i="1" s="1"/>
  <c r="D56" i="1"/>
  <c r="E56" i="1" s="1"/>
  <c r="D54" i="1"/>
  <c r="E54" i="1" s="1"/>
  <c r="D45" i="1"/>
  <c r="D69" i="1" s="1"/>
  <c r="E69" i="1" s="1"/>
  <c r="D37" i="1"/>
  <c r="E37" i="1" s="1"/>
  <c r="D29" i="1"/>
  <c r="D38" i="1" s="1"/>
  <c r="D23" i="1"/>
  <c r="D18" i="1"/>
  <c r="E18" i="1" s="1"/>
  <c r="D15" i="1"/>
  <c r="E15" i="1" s="1"/>
  <c r="E12" i="1"/>
  <c r="C135" i="1"/>
  <c r="C139" i="1"/>
  <c r="C128" i="1"/>
  <c r="B230" i="1"/>
  <c r="B222" i="1"/>
  <c r="B223" i="1"/>
  <c r="B211" i="1"/>
  <c r="B207" i="1"/>
  <c r="B199" i="1"/>
  <c r="B193" i="1"/>
  <c r="B185" i="1"/>
  <c r="B165" i="1"/>
  <c r="B178" i="1" s="1"/>
  <c r="B147" i="1"/>
  <c r="B139" i="1"/>
  <c r="B132" i="1"/>
  <c r="B129" i="1"/>
  <c r="B125" i="1"/>
  <c r="B119" i="1"/>
  <c r="B104" i="1"/>
  <c r="B97" i="1"/>
  <c r="B90" i="1"/>
  <c r="B80" i="1"/>
  <c r="B76" i="1"/>
  <c r="B68" i="1"/>
  <c r="B56" i="1"/>
  <c r="B54" i="1"/>
  <c r="B45" i="1"/>
  <c r="B69" i="1"/>
  <c r="B37" i="1"/>
  <c r="B29" i="1"/>
  <c r="B38" i="1" s="1"/>
  <c r="B23" i="1"/>
  <c r="B18" i="1"/>
  <c r="B24" i="1" s="1"/>
  <c r="B15" i="1"/>
  <c r="C230" i="1"/>
  <c r="C222" i="1"/>
  <c r="C223" i="1" s="1"/>
  <c r="E223" i="1" s="1"/>
  <c r="C211" i="1"/>
  <c r="C207" i="1"/>
  <c r="C212" i="1" s="1"/>
  <c r="C199" i="1"/>
  <c r="C193" i="1"/>
  <c r="E193" i="1" s="1"/>
  <c r="C185" i="1"/>
  <c r="C165" i="1"/>
  <c r="C178" i="1" s="1"/>
  <c r="C147" i="1"/>
  <c r="C132" i="1"/>
  <c r="C129" i="1"/>
  <c r="C125" i="1"/>
  <c r="C119" i="1"/>
  <c r="C157" i="1" s="1"/>
  <c r="C104" i="1"/>
  <c r="C97" i="1"/>
  <c r="C90" i="1"/>
  <c r="C80" i="1"/>
  <c r="C76" i="1"/>
  <c r="C68" i="1"/>
  <c r="C56" i="1"/>
  <c r="C54" i="1"/>
  <c r="C69" i="1" s="1"/>
  <c r="C45" i="1"/>
  <c r="C37" i="1"/>
  <c r="C38" i="1" s="1"/>
  <c r="C29" i="1"/>
  <c r="C23" i="1"/>
  <c r="C18" i="1"/>
  <c r="C15" i="1"/>
  <c r="C105" i="1"/>
  <c r="B157" i="1"/>
  <c r="B212" i="1"/>
  <c r="C24" i="1"/>
  <c r="B200" i="1"/>
  <c r="B213" i="1"/>
  <c r="E38" i="1" l="1"/>
  <c r="C200" i="1"/>
  <c r="C213" i="1" s="1"/>
  <c r="B105" i="1"/>
  <c r="D24" i="1"/>
  <c r="D105" i="1"/>
  <c r="E105" i="1" s="1"/>
  <c r="D157" i="1"/>
  <c r="E157" i="1" s="1"/>
  <c r="D178" i="1"/>
  <c r="E178" i="1" s="1"/>
  <c r="D200" i="1"/>
  <c r="D212" i="1"/>
  <c r="E212" i="1" s="1"/>
  <c r="E222" i="1"/>
  <c r="E207" i="1"/>
  <c r="E128" i="1"/>
  <c r="E119" i="1"/>
  <c r="E29" i="1"/>
  <c r="E23" i="1"/>
  <c r="B81" i="1"/>
  <c r="E97" i="1"/>
  <c r="E45" i="1"/>
  <c r="C81" i="1"/>
  <c r="B106" i="1"/>
  <c r="B231" i="1" s="1"/>
  <c r="B233" i="1" s="1"/>
  <c r="D213" i="1" l="1"/>
  <c r="E213" i="1" s="1"/>
  <c r="E200" i="1"/>
  <c r="D81" i="1"/>
  <c r="E24" i="1"/>
  <c r="C106" i="1"/>
  <c r="E81" i="1" l="1"/>
  <c r="D106" i="1"/>
  <c r="C231" i="1"/>
  <c r="D231" i="1" l="1"/>
  <c r="E106" i="1"/>
  <c r="C233" i="1"/>
  <c r="D233" i="1" l="1"/>
  <c r="E233" i="1" s="1"/>
  <c r="E231" i="1"/>
</calcChain>
</file>

<file path=xl/sharedStrings.xml><?xml version="1.0" encoding="utf-8"?>
<sst xmlns="http://schemas.openxmlformats.org/spreadsheetml/2006/main" count="224" uniqueCount="192">
  <si>
    <t>Üröm Község 2014. évi költségvetése</t>
  </si>
  <si>
    <t xml:space="preserve"> Önkormányzat és Intézmények összesen</t>
  </si>
  <si>
    <t>Bevételek</t>
  </si>
  <si>
    <t>adatok eFt-ban</t>
  </si>
  <si>
    <t>Megnevezés</t>
  </si>
  <si>
    <t>2014. évi eredeti előirányzat</t>
  </si>
  <si>
    <t>Változás százaléka</t>
  </si>
  <si>
    <t>I. MŰKÖDÉSI BEVÉTELEK</t>
  </si>
  <si>
    <t xml:space="preserve">  1.) Intézményi működési bevételek</t>
  </si>
  <si>
    <t xml:space="preserve">    A.) Alaptevékenységek bevételei    </t>
  </si>
  <si>
    <t xml:space="preserve">       a., Intézményi ellátási díjak</t>
  </si>
  <si>
    <t xml:space="preserve">            - étkezési térítési díjak</t>
  </si>
  <si>
    <t xml:space="preserve">            - házi gondozási díj,öno nappali </t>
  </si>
  <si>
    <t xml:space="preserve">            - tandíj</t>
  </si>
  <si>
    <t xml:space="preserve">együtt : </t>
  </si>
  <si>
    <t xml:space="preserve">       b., Alkalmazottak térítése</t>
  </si>
  <si>
    <t xml:space="preserve">            - étkezési térítési díj</t>
  </si>
  <si>
    <t xml:space="preserve">       c., Egyéb alaptev.i bevételek</t>
  </si>
  <si>
    <t xml:space="preserve">            - Ig.szolg.díjbevétel, egyéb bevételek</t>
  </si>
  <si>
    <t xml:space="preserve">            - Felügyeleti jell bevétel</t>
  </si>
  <si>
    <t xml:space="preserve">            - Bírság</t>
  </si>
  <si>
    <t xml:space="preserve"> Alaptevékenységek  bevételei összesen :</t>
  </si>
  <si>
    <t xml:space="preserve">    B.) Alaptevékenységgel összefüggő egyéb bev.</t>
  </si>
  <si>
    <t xml:space="preserve">       a., Alaptevékenység körében végzett szolgáltatás</t>
  </si>
  <si>
    <t xml:space="preserve">           - vendégétkeztetés</t>
  </si>
  <si>
    <t xml:space="preserve">           - egyéb bevétel (könyvtári díj, szakkörök, tábor)</t>
  </si>
  <si>
    <t xml:space="preserve">       b.,Továbbszámlázott szolg.bevételei</t>
  </si>
  <si>
    <t xml:space="preserve">           - egyéb továbbszámlázás</t>
  </si>
  <si>
    <t xml:space="preserve">           - áramdíj továbbszámlázása</t>
  </si>
  <si>
    <t xml:space="preserve">           - vízdíj továbbszámlázása</t>
  </si>
  <si>
    <t xml:space="preserve">           - csatornadíj továbbszámlázása</t>
  </si>
  <si>
    <t xml:space="preserve">           - gázdíj továbbszámlázása</t>
  </si>
  <si>
    <t xml:space="preserve">           - telefondíj továbbszámlázása</t>
  </si>
  <si>
    <t xml:space="preserve"> Alaptevékenységgel összefüggő egyéb bev.össz.</t>
  </si>
  <si>
    <t xml:space="preserve">   C.) Intézmények egyéb sajátos bevételei</t>
  </si>
  <si>
    <t xml:space="preserve">         Bérleti díj bevételek</t>
  </si>
  <si>
    <t xml:space="preserve">          - műfüves sportpálya bérbeadása</t>
  </si>
  <si>
    <t xml:space="preserve">          - földterületek, közterület bérleti díja</t>
  </si>
  <si>
    <t xml:space="preserve">          - egyéb bérbeadásból szárm.bev./színpad, terembérlet/</t>
  </si>
  <si>
    <t xml:space="preserve">        b., Szellemi és anyagi infrastr.magáncélú igénybevét. </t>
  </si>
  <si>
    <t xml:space="preserve">          - telefonbeszélgetés díj megtérülése</t>
  </si>
  <si>
    <t xml:space="preserve">          - egyéb / gépjármű igénybevétele magán célra/</t>
  </si>
  <si>
    <t xml:space="preserve">        c., Elhasználódott, feleslegessé vált készlet érték</t>
  </si>
  <si>
    <t xml:space="preserve">          - intézményeknél</t>
  </si>
  <si>
    <t xml:space="preserve">          - Polgármesteri hiv.</t>
  </si>
  <si>
    <t xml:space="preserve">          - egyéb</t>
  </si>
  <si>
    <t xml:space="preserve">        d., Kötbér, bírság, egyéb kártérítés</t>
  </si>
  <si>
    <t xml:space="preserve">        .Egyéb bevételek</t>
  </si>
  <si>
    <t xml:space="preserve">          - DMRV amortizációs díj+kiszáml.szennyv.</t>
  </si>
  <si>
    <t xml:space="preserve">          - Újság hírdetési díjbevétele</t>
  </si>
  <si>
    <t xml:space="preserve">          - Szemétszállítás díjbevétele</t>
  </si>
  <si>
    <t xml:space="preserve">          - sírhely megváltás díja</t>
  </si>
  <si>
    <t xml:space="preserve">         - Ig bevételek/ behajt eng./</t>
  </si>
  <si>
    <t xml:space="preserve">          - ételhulladék értékesítése</t>
  </si>
  <si>
    <t xml:space="preserve">          - lakbér bevétel</t>
  </si>
  <si>
    <t xml:space="preserve">          - OTP szponzori támogatás</t>
  </si>
  <si>
    <t xml:space="preserve">          - áh-on kívülről nyújtott egyéb sajátos bevétel</t>
  </si>
  <si>
    <t xml:space="preserve">           közbeszerzési pályázati dokumentáció értékesítése</t>
  </si>
  <si>
    <t>Intézmények egyéb sajátos bevételei bev. összesen :</t>
  </si>
  <si>
    <t xml:space="preserve">     D.) ÁFA bevételek visszatérülése</t>
  </si>
  <si>
    <t xml:space="preserve">          - működési kiad.-hoz kapcs. ÁFA visszat.</t>
  </si>
  <si>
    <t xml:space="preserve">          - kiszámlázott termékek és szolg. ÁFA visszat.</t>
  </si>
  <si>
    <t xml:space="preserve">          - ért. tárgyi eszk.és immat.javak áfa visszat.</t>
  </si>
  <si>
    <t xml:space="preserve">          - fordított Áfa</t>
  </si>
  <si>
    <t xml:space="preserve">          - felhalmozási kiadásokkal kapcs ÁFA vt.</t>
  </si>
  <si>
    <t>ÁFA bevételek visszatérülése összesen :</t>
  </si>
  <si>
    <t xml:space="preserve">      E, Kamatbevételek</t>
  </si>
  <si>
    <t xml:space="preserve">          - különféle számlák kamatai</t>
  </si>
  <si>
    <t xml:space="preserve">          - lekötött betétek, és értékpapírok kamatai</t>
  </si>
  <si>
    <t xml:space="preserve">Kamatbevételek összesen : </t>
  </si>
  <si>
    <t>MŰKÖDÉSI BEVÉTELEK ÖSSZESEN :</t>
  </si>
  <si>
    <t xml:space="preserve">  2., Önk. sajátos működ. bevételei</t>
  </si>
  <si>
    <t>2.1.Illetékek</t>
  </si>
  <si>
    <t>2.2.Helyi adók</t>
  </si>
  <si>
    <t xml:space="preserve">          - Idegenforgalmi adó építmény után</t>
  </si>
  <si>
    <t xml:space="preserve">          - Idegenforgalmi adó tartózkodási idő után</t>
  </si>
  <si>
    <t xml:space="preserve">          - Építményadó</t>
  </si>
  <si>
    <t xml:space="preserve">          - iparűzési adó</t>
  </si>
  <si>
    <t xml:space="preserve">          - 2013. év előtti adóhátralék</t>
  </si>
  <si>
    <t>2.3.Átengedett központi adók</t>
  </si>
  <si>
    <t xml:space="preserve">          - gépjármű adó helyben maradó része 40%</t>
  </si>
  <si>
    <t xml:space="preserve">          - gépjármúadó átengedett része 60%          40.200  E Ft</t>
  </si>
  <si>
    <t>2.4.Bírságok, pótlékok és egyéb sajáts.bev.</t>
  </si>
  <si>
    <t xml:space="preserve">          - adóbírság</t>
  </si>
  <si>
    <t xml:space="preserve">          - adópótlék</t>
  </si>
  <si>
    <t xml:space="preserve">          - környezetvédelmi bírság /növényvédelmi bírság /</t>
  </si>
  <si>
    <t xml:space="preserve">          - ép.rend. bírság</t>
  </si>
  <si>
    <t xml:space="preserve">          - egyéb sajátos bevételek</t>
  </si>
  <si>
    <t>Önkormányzat közhatalmi bevételei összesen :</t>
  </si>
  <si>
    <t>I. ÖNKORMÁNYZAT MŰK.BEVÉTELE MINDÖSSZESEN :</t>
  </si>
  <si>
    <t>II. TÁMOGATÁSOK</t>
  </si>
  <si>
    <t>1., Önkormányzat állami támogatása</t>
  </si>
  <si>
    <t>1.1.Normatív támogatások</t>
  </si>
  <si>
    <t xml:space="preserve">          - SZJA Normatív módon elosztott része</t>
  </si>
  <si>
    <t xml:space="preserve">          - lakosságszámhoz kötött támog.</t>
  </si>
  <si>
    <t xml:space="preserve">          - feladatmutatóhoz kötött tám.</t>
  </si>
  <si>
    <t>1.1.Települési önkormányzatok működésének támogatása</t>
  </si>
  <si>
    <t xml:space="preserve">          - önkormányzati hivatal működésének támogatása</t>
  </si>
  <si>
    <t xml:space="preserve">          - település üzemeltetéshez kapcsolódó feladatellátás</t>
  </si>
  <si>
    <t xml:space="preserve">          - egyéb kötelező önkormányzati feladatok támogatása</t>
  </si>
  <si>
    <t xml:space="preserve">          - beszámítás összege (adók miatt)</t>
  </si>
  <si>
    <t>1.2.Egyes köznevelési és gyermekétkeztetési feladatok ellátása:</t>
  </si>
  <si>
    <t xml:space="preserve">          - óvodapedagógusok és azok munkáját segítők bártámogatása</t>
  </si>
  <si>
    <t xml:space="preserve">          - óvodaműködtetésitámogatás</t>
  </si>
  <si>
    <t xml:space="preserve">          - ingyenes és kedvezményes gyermekétkeztetés támogatása</t>
  </si>
  <si>
    <t>1.3.Szociális és gyermekjóléti feladatok támogatása:</t>
  </si>
  <si>
    <t xml:space="preserve">          - hozzájárulás a pénzbeli szociális ellátásokhoz</t>
  </si>
  <si>
    <t xml:space="preserve">          - egyes szociális és gyermekjóléti feladato támogatása</t>
  </si>
  <si>
    <t>1.4.Kulturális feladatok támogatása:</t>
  </si>
  <si>
    <t xml:space="preserve">          - könyvtári és közművelődési feladatok támogatása</t>
  </si>
  <si>
    <t>1.6.Központosított előirányzatok:</t>
  </si>
  <si>
    <t xml:space="preserve">          - üdülőhelyi feladatok támogatása</t>
  </si>
  <si>
    <t xml:space="preserve">          - lakott külterülettel kapcsolatos feladatok támogatása</t>
  </si>
  <si>
    <t xml:space="preserve">   A., Kiegészítő tám. egyes közoktatási feladatok ellátására</t>
  </si>
  <si>
    <t xml:space="preserve">          - köznevelési intézmények kieg. Támogatása</t>
  </si>
  <si>
    <t xml:space="preserve">          - pedagógus pótlék kiegészítés támogatása</t>
  </si>
  <si>
    <t xml:space="preserve">          - kedvezményes étkezés támogatása</t>
  </si>
  <si>
    <t xml:space="preserve">          - pedagógiai szakmai szolg. </t>
  </si>
  <si>
    <t xml:space="preserve">          - szakmai fejlesztési feladatok, informatikai fejlesztés</t>
  </si>
  <si>
    <t xml:space="preserve">   B., Egyes szoc.feladatok kieg.támogatása</t>
  </si>
  <si>
    <t xml:space="preserve">          - egyes jöv.pótló támogatások kiegészítése (évközbeni)</t>
  </si>
  <si>
    <t xml:space="preserve">          - önk.által szervezett közcélú fogl.tatás</t>
  </si>
  <si>
    <t xml:space="preserve">          - egyéb központosított támogatások</t>
  </si>
  <si>
    <t>Normatív kötött felh.támogatások összesen :</t>
  </si>
  <si>
    <t>1.5.Címzett támogatások</t>
  </si>
  <si>
    <t>1.6. Céltámogatások</t>
  </si>
  <si>
    <t>1.7. Céljellegű decentralizált tám.</t>
  </si>
  <si>
    <t>II.Önkormányzat költségvet.támog.összesen :</t>
  </si>
  <si>
    <t>III. FELHALMOZÁSI ÉS TŐKEJELLEGŰ BEVÉTELEK</t>
  </si>
  <si>
    <t>1. Tárgyi eszközök , immateriál.javak értékesít.</t>
  </si>
  <si>
    <t xml:space="preserve">          - ingatlan értékesítés</t>
  </si>
  <si>
    <t xml:space="preserve">          - földterület értékesítés</t>
  </si>
  <si>
    <t xml:space="preserve">          - gépek berendezések és felszerelések értékesítése </t>
  </si>
  <si>
    <t xml:space="preserve">          - járművek értékesítése</t>
  </si>
  <si>
    <t xml:space="preserve">          - immateriélis javak értékesítése</t>
  </si>
  <si>
    <t>2.Önkormányzat sajátos felh.és tőkejell.bev.</t>
  </si>
  <si>
    <t xml:space="preserve">          - önkormányzati lakás értékesítése</t>
  </si>
  <si>
    <t xml:space="preserve">          - önk.i lakótelek értékesítése</t>
  </si>
  <si>
    <t xml:space="preserve">          - gép, berendezés, felszerelés</t>
  </si>
  <si>
    <t>3.Pénzügyi befektetések bevételei</t>
  </si>
  <si>
    <t xml:space="preserve">          - osztalék, hozam bevétel</t>
  </si>
  <si>
    <t xml:space="preserve">          - kárpótlási jegy bevétel</t>
  </si>
  <si>
    <t xml:space="preserve">          - államkötvény és egyéb értékpap.értékesítése</t>
  </si>
  <si>
    <t xml:space="preserve">          - egyéb pénzügyi befektetés bevétele</t>
  </si>
  <si>
    <r>
      <t xml:space="preserve">III. Felhalmozási és tőkejell.bevételek összesen </t>
    </r>
    <r>
      <rPr>
        <b/>
        <sz val="10"/>
        <rFont val="Arial"/>
        <family val="2"/>
      </rPr>
      <t>:</t>
    </r>
  </si>
  <si>
    <t>IV. Kieg.sek, v.térülések, előző évi kp.i ktgv.i kieg.</t>
  </si>
  <si>
    <t>V. VÉGLEGESEN ÁTVETT PÉNZESZKÖZÖK, TÁMOGATÁSÉRTÉKŰ BEVÉTELEK</t>
  </si>
  <si>
    <t>1., Működési célú pénzeszköz átvétel</t>
  </si>
  <si>
    <t xml:space="preserve">   a, Működési célú pénzeszk.átvét.állh.kívülről</t>
  </si>
  <si>
    <t xml:space="preserve">          - vállalkozástól (DMRV Rt)</t>
  </si>
  <si>
    <t xml:space="preserve">          - egyéb forrásból</t>
  </si>
  <si>
    <t xml:space="preserve">   b, Támogatásértékű működési bevétel ÁH szervtől</t>
  </si>
  <si>
    <t xml:space="preserve">        Központi költségvetési szervtől:</t>
  </si>
  <si>
    <t xml:space="preserve">          - kisebbségi működési támogatás</t>
  </si>
  <si>
    <t xml:space="preserve">          - népszámlálás  lebonyolítása támogatás</t>
  </si>
  <si>
    <t xml:space="preserve">          - bérpótló támogatás</t>
  </si>
  <si>
    <t xml:space="preserve">        Helyi költségvetési szervtől:</t>
  </si>
  <si>
    <t xml:space="preserve">          - irányító szervtől kapott támogatás</t>
  </si>
  <si>
    <t xml:space="preserve">        OEP-től:</t>
  </si>
  <si>
    <t xml:space="preserve">          - védőnői szolg. működéséhez</t>
  </si>
  <si>
    <t xml:space="preserve">          - iskola EÜ.-i feladatokra</t>
  </si>
  <si>
    <t xml:space="preserve">          - ügyeleti ellátás</t>
  </si>
  <si>
    <t xml:space="preserve">          - közlekedési támogatás</t>
  </si>
  <si>
    <t>Működési célú pénzeszk.átvét., támogatásértékű bevétel összesen :</t>
  </si>
  <si>
    <t>2. Felhalmozás célú pénzeszk. átvétel, támogatásértékű bevétel</t>
  </si>
  <si>
    <t xml:space="preserve"> .a, Felhalm.i célú pénzeszk.átvét.áll.házt.-on kívülről</t>
  </si>
  <si>
    <t xml:space="preserve">          -vállalkozástól </t>
  </si>
  <si>
    <t xml:space="preserve">          -nonprofit</t>
  </si>
  <si>
    <t xml:space="preserve">          - egyéb háztartásoktól</t>
  </si>
  <si>
    <t xml:space="preserve">          - egyéb szennyvíz rácsatlakozás és haszn.</t>
  </si>
  <si>
    <t xml:space="preserve">Felhalmozási célú pénzeszköz átvétel összesen : </t>
  </si>
  <si>
    <t xml:space="preserve">V. Véglegesen átvett pénzeszközök, támogatásértékű bevételek összesen :          </t>
  </si>
  <si>
    <t xml:space="preserve">  1., Államháztartáson belülről   </t>
  </si>
  <si>
    <t xml:space="preserve">VI. Támogatási kölcsönök visszatérülése összesen :          </t>
  </si>
  <si>
    <t xml:space="preserve">VII. HITELEK           </t>
  </si>
  <si>
    <t xml:space="preserve">  1., Működési célú hitel, kötvény kib.           </t>
  </si>
  <si>
    <t xml:space="preserve">  2., Felhalmozási célú hitel, kötv. kibocs.           </t>
  </si>
  <si>
    <t xml:space="preserve">VII. Hitelek összesen :          </t>
  </si>
  <si>
    <t xml:space="preserve">VIII. PÉNZFORGALOM NÉLKÜLI BEVÉTELEK           </t>
  </si>
  <si>
    <t xml:space="preserve">  1., Előző évi pénzmaradvány igénybevétele</t>
  </si>
  <si>
    <t>Pénzforgalom nélküli bevételek összesen:</t>
  </si>
  <si>
    <t>Tárgyévi bevételek összesen:</t>
  </si>
  <si>
    <t>BEVÉTELEK   FŐÖSSZEGE</t>
  </si>
  <si>
    <t xml:space="preserve"> </t>
  </si>
  <si>
    <t xml:space="preserve">VI. ÁLLAM ÁLTAL ÁTVÁLLALT ADÓSSÁGKONSZOLIDÁCIÓ  </t>
  </si>
  <si>
    <t xml:space="preserve">            -elmaradt útdíj komp.</t>
  </si>
  <si>
    <t xml:space="preserve">          - lakásfenntartási támog.</t>
  </si>
  <si>
    <t xml:space="preserve">          - iskola tornaterem bérbeadása</t>
  </si>
  <si>
    <t>Finanszírozás, önkormányzati tám.intézmények részére</t>
  </si>
  <si>
    <t>2014. évi módosított előirányzat 05. 29.</t>
  </si>
  <si>
    <t>2014. évi módosított előirányzat 12. hó</t>
  </si>
  <si>
    <t xml:space="preserve">          - bérkompenzáció, ágazati pótlék, szoc. Segélyek állami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</si>
</sst>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F_t_-;\-* #,##0\ _F_t_-;_-* &quot;-&quot;\ _F_t_-;_-@_-"/>
  </numFmts>
  <fonts count="13" x14ac:knownFonts="1">
    <font>
      <sz val="10"/>
      <name val="Arial"/>
    </font>
    <font>
      <b/>
      <sz val="14"/>
      <name val="Arial"/>
      <family val="2"/>
    </font>
    <font>
      <sz val="12"/>
      <name val="Times New Roman"/>
      <family val="1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3" fontId="0" fillId="2" borderId="2" xfId="0" applyNumberFormat="1" applyFill="1" applyBorder="1"/>
    <xf numFmtId="0" fontId="3" fillId="2" borderId="3" xfId="0" applyFont="1" applyFill="1" applyBorder="1"/>
    <xf numFmtId="3" fontId="0" fillId="2" borderId="3" xfId="0" applyNumberFormat="1" applyFill="1" applyBorder="1"/>
    <xf numFmtId="0" fontId="4" fillId="2" borderId="3" xfId="0" applyFont="1" applyFill="1" applyBorder="1"/>
    <xf numFmtId="0" fontId="0" fillId="2" borderId="3" xfId="0" applyFill="1" applyBorder="1"/>
    <xf numFmtId="0" fontId="4" fillId="2" borderId="3" xfId="0" applyFont="1" applyFill="1" applyBorder="1" applyAlignment="1">
      <alignment horizontal="right"/>
    </xf>
    <xf numFmtId="3" fontId="5" fillId="3" borderId="3" xfId="0" applyNumberFormat="1" applyFont="1" applyFill="1" applyBorder="1"/>
    <xf numFmtId="0" fontId="0" fillId="2" borderId="3" xfId="0" applyFill="1" applyBorder="1" applyAlignment="1">
      <alignment horizontal="left"/>
    </xf>
    <xf numFmtId="3" fontId="0" fillId="0" borderId="3" xfId="0" applyNumberFormat="1" applyFill="1" applyBorder="1"/>
    <xf numFmtId="0" fontId="5" fillId="4" borderId="3" xfId="0" applyFont="1" applyFill="1" applyBorder="1" applyAlignment="1">
      <alignment horizontal="left"/>
    </xf>
    <xf numFmtId="3" fontId="5" fillId="4" borderId="3" xfId="0" applyNumberFormat="1" applyFont="1" applyFill="1" applyBorder="1"/>
    <xf numFmtId="0" fontId="4" fillId="2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7" fillId="2" borderId="3" xfId="0" applyFont="1" applyFill="1" applyBorder="1"/>
    <xf numFmtId="0" fontId="0" fillId="0" borderId="3" xfId="0" applyFill="1" applyBorder="1"/>
    <xf numFmtId="0" fontId="8" fillId="0" borderId="3" xfId="0" applyFont="1" applyFill="1" applyBorder="1"/>
    <xf numFmtId="3" fontId="0" fillId="3" borderId="3" xfId="0" applyNumberFormat="1" applyFill="1" applyBorder="1"/>
    <xf numFmtId="0" fontId="6" fillId="4" borderId="4" xfId="0" applyFont="1" applyFill="1" applyBorder="1"/>
    <xf numFmtId="3" fontId="5" fillId="4" borderId="4" xfId="0" applyNumberFormat="1" applyFont="1" applyFill="1" applyBorder="1"/>
    <xf numFmtId="0" fontId="4" fillId="2" borderId="2" xfId="0" applyFont="1" applyFill="1" applyBorder="1"/>
    <xf numFmtId="0" fontId="6" fillId="4" borderId="3" xfId="0" applyFont="1" applyFill="1" applyBorder="1"/>
    <xf numFmtId="0" fontId="5" fillId="5" borderId="3" xfId="0" applyFont="1" applyFill="1" applyBorder="1"/>
    <xf numFmtId="3" fontId="5" fillId="5" borderId="3" xfId="0" applyNumberFormat="1" applyFont="1" applyFill="1" applyBorder="1"/>
    <xf numFmtId="0" fontId="0" fillId="2" borderId="5" xfId="0" applyFill="1" applyBorder="1"/>
    <xf numFmtId="0" fontId="4" fillId="5" borderId="3" xfId="0" applyFont="1" applyFill="1" applyBorder="1"/>
    <xf numFmtId="0" fontId="9" fillId="6" borderId="6" xfId="0" applyFont="1" applyFill="1" applyBorder="1"/>
    <xf numFmtId="3" fontId="10" fillId="6" borderId="3" xfId="0" applyNumberFormat="1" applyFont="1" applyFill="1" applyBorder="1"/>
    <xf numFmtId="0" fontId="3" fillId="2" borderId="5" xfId="0" applyFon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right"/>
    </xf>
    <xf numFmtId="3" fontId="4" fillId="3" borderId="7" xfId="0" applyNumberFormat="1" applyFont="1" applyFill="1" applyBorder="1"/>
    <xf numFmtId="3" fontId="4" fillId="3" borderId="8" xfId="0" applyNumberFormat="1" applyFont="1" applyFill="1" applyBorder="1"/>
    <xf numFmtId="0" fontId="0" fillId="0" borderId="5" xfId="0" applyFill="1" applyBorder="1"/>
    <xf numFmtId="0" fontId="8" fillId="2" borderId="5" xfId="0" applyFont="1" applyFill="1" applyBorder="1" applyAlignment="1">
      <alignment horizontal="left"/>
    </xf>
    <xf numFmtId="3" fontId="8" fillId="0" borderId="7" xfId="0" applyNumberFormat="1" applyFont="1" applyFill="1" applyBorder="1"/>
    <xf numFmtId="3" fontId="8" fillId="0" borderId="8" xfId="0" applyNumberFormat="1" applyFont="1" applyFill="1" applyBorder="1"/>
    <xf numFmtId="3" fontId="4" fillId="0" borderId="7" xfId="0" applyNumberFormat="1" applyFont="1" applyFill="1" applyBorder="1"/>
    <xf numFmtId="3" fontId="4" fillId="0" borderId="8" xfId="0" applyNumberFormat="1" applyFont="1" applyFill="1" applyBorder="1"/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right"/>
    </xf>
    <xf numFmtId="3" fontId="5" fillId="3" borderId="7" xfId="0" applyNumberFormat="1" applyFont="1" applyFill="1" applyBorder="1"/>
    <xf numFmtId="3" fontId="5" fillId="3" borderId="8" xfId="0" applyNumberFormat="1" applyFont="1" applyFill="1" applyBorder="1"/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0" fontId="8" fillId="2" borderId="5" xfId="0" applyFon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0" fontId="0" fillId="5" borderId="5" xfId="0" applyFill="1" applyBorder="1"/>
    <xf numFmtId="3" fontId="5" fillId="5" borderId="7" xfId="0" applyNumberFormat="1" applyFont="1" applyFill="1" applyBorder="1"/>
    <xf numFmtId="3" fontId="0" fillId="5" borderId="8" xfId="0" applyNumberFormat="1" applyFill="1" applyBorder="1"/>
    <xf numFmtId="0" fontId="10" fillId="6" borderId="5" xfId="0" applyFont="1" applyFill="1" applyBorder="1"/>
    <xf numFmtId="3" fontId="10" fillId="6" borderId="7" xfId="0" applyNumberFormat="1" applyFont="1" applyFill="1" applyBorder="1"/>
    <xf numFmtId="3" fontId="10" fillId="6" borderId="8" xfId="0" applyNumberFormat="1" applyFont="1" applyFill="1" applyBorder="1"/>
    <xf numFmtId="0" fontId="4" fillId="2" borderId="9" xfId="0" applyFont="1" applyFill="1" applyBorder="1"/>
    <xf numFmtId="0" fontId="10" fillId="6" borderId="6" xfId="0" applyFont="1" applyFill="1" applyBorder="1" applyAlignment="1">
      <alignment horizontal="left" vertical="center" wrapText="1" shrinkToFit="1"/>
    </xf>
    <xf numFmtId="41" fontId="10" fillId="6" borderId="10" xfId="0" applyNumberFormat="1" applyFont="1" applyFill="1" applyBorder="1" applyAlignment="1">
      <alignment horizontal="right" vertical="center" wrapText="1" shrinkToFit="1"/>
    </xf>
    <xf numFmtId="0" fontId="10" fillId="6" borderId="1" xfId="0" applyFont="1" applyFill="1" applyBorder="1" applyAlignment="1">
      <alignment horizontal="left" vertical="center" wrapText="1" shrinkToFit="1"/>
    </xf>
    <xf numFmtId="0" fontId="10" fillId="6" borderId="1" xfId="0" applyFont="1" applyFill="1" applyBorder="1" applyAlignment="1">
      <alignment horizontal="right" vertical="center" wrapText="1" shrinkToFit="1"/>
    </xf>
    <xf numFmtId="0" fontId="4" fillId="2" borderId="3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4" fillId="4" borderId="3" xfId="0" applyFont="1" applyFill="1" applyBorder="1"/>
    <xf numFmtId="3" fontId="0" fillId="4" borderId="3" xfId="0" applyNumberFormat="1" applyFill="1" applyBorder="1"/>
    <xf numFmtId="0" fontId="10" fillId="6" borderId="11" xfId="0" applyFont="1" applyFill="1" applyBorder="1" applyAlignment="1">
      <alignment horizontal="left" vertical="center" wrapText="1" shrinkToFit="1"/>
    </xf>
    <xf numFmtId="3" fontId="10" fillId="6" borderId="10" xfId="0" applyNumberFormat="1" applyFont="1" applyFill="1" applyBorder="1" applyAlignment="1">
      <alignment horizontal="right" vertical="center" wrapText="1" shrinkToFit="1"/>
    </xf>
    <xf numFmtId="0" fontId="0" fillId="2" borderId="12" xfId="0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0" fontId="0" fillId="0" borderId="15" xfId="0" applyBorder="1"/>
    <xf numFmtId="0" fontId="10" fillId="6" borderId="10" xfId="0" applyFont="1" applyFill="1" applyBorder="1" applyAlignment="1">
      <alignment horizontal="right" vertical="center" wrapText="1" shrinkToFit="1"/>
    </xf>
    <xf numFmtId="0" fontId="12" fillId="7" borderId="3" xfId="0" applyFont="1" applyFill="1" applyBorder="1"/>
    <xf numFmtId="3" fontId="5" fillId="7" borderId="3" xfId="0" applyNumberFormat="1" applyFont="1" applyFill="1" applyBorder="1"/>
    <xf numFmtId="0" fontId="3" fillId="8" borderId="6" xfId="0" applyFont="1" applyFill="1" applyBorder="1"/>
    <xf numFmtId="3" fontId="5" fillId="8" borderId="6" xfId="0" applyNumberFormat="1" applyFont="1" applyFill="1" applyBorder="1"/>
    <xf numFmtId="0" fontId="0" fillId="0" borderId="0" xfId="0" applyBorder="1"/>
    <xf numFmtId="0" fontId="0" fillId="0" borderId="0" xfId="0" applyFill="1"/>
    <xf numFmtId="3" fontId="0" fillId="0" borderId="0" xfId="0" applyNumberFormat="1" applyFill="1"/>
    <xf numFmtId="0" fontId="0" fillId="0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right" vertical="center"/>
    </xf>
    <xf numFmtId="3" fontId="0" fillId="9" borderId="7" xfId="0" applyNumberFormat="1" applyFill="1" applyBorder="1"/>
    <xf numFmtId="3" fontId="0" fillId="9" borderId="3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3"/>
  <sheetViews>
    <sheetView tabSelected="1" view="pageBreakPreview" zoomScale="90" zoomScaleSheetLayoutView="90" workbookViewId="0">
      <pane ySplit="7" topLeftCell="A8" activePane="bottomLeft" state="frozen"/>
      <selection pane="bottomLeft" activeCell="C42" sqref="C42:D42"/>
    </sheetView>
  </sheetViews>
  <sheetFormatPr defaultRowHeight="12.75" x14ac:dyDescent="0.2"/>
  <cols>
    <col min="1" max="1" width="64.5703125" customWidth="1"/>
    <col min="2" max="2" width="13.7109375" customWidth="1"/>
    <col min="3" max="4" width="13.7109375" style="81" customWidth="1"/>
    <col min="5" max="5" width="13.7109375" customWidth="1"/>
  </cols>
  <sheetData>
    <row r="3" spans="1:5" ht="23.1" customHeight="1" x14ac:dyDescent="0.2">
      <c r="A3" s="84" t="s">
        <v>0</v>
      </c>
      <c r="B3" s="84"/>
      <c r="C3" s="84"/>
      <c r="D3" s="84"/>
      <c r="E3" s="84"/>
    </row>
    <row r="4" spans="1:5" ht="23.1" customHeight="1" x14ac:dyDescent="0.2">
      <c r="A4" s="84" t="s">
        <v>1</v>
      </c>
      <c r="B4" s="84"/>
      <c r="C4" s="84"/>
      <c r="D4" s="84"/>
      <c r="E4" s="84"/>
    </row>
    <row r="5" spans="1:5" ht="23.1" customHeight="1" x14ac:dyDescent="0.2">
      <c r="A5" s="84" t="s">
        <v>2</v>
      </c>
      <c r="B5" s="84"/>
      <c r="C5" s="84"/>
      <c r="D5" s="84"/>
      <c r="E5" s="84"/>
    </row>
    <row r="6" spans="1:5" ht="15" customHeight="1" thickBot="1" x14ac:dyDescent="0.25">
      <c r="A6" s="85" t="s">
        <v>3</v>
      </c>
      <c r="B6" s="85"/>
      <c r="C6" s="85"/>
      <c r="D6" s="85"/>
      <c r="E6" s="85"/>
    </row>
    <row r="7" spans="1:5" ht="54.75" customHeight="1" thickBot="1" x14ac:dyDescent="0.25">
      <c r="A7" s="1" t="s">
        <v>4</v>
      </c>
      <c r="B7" s="2" t="s">
        <v>5</v>
      </c>
      <c r="C7" s="3" t="s">
        <v>189</v>
      </c>
      <c r="D7" s="3" t="s">
        <v>190</v>
      </c>
      <c r="E7" s="2" t="s">
        <v>6</v>
      </c>
    </row>
    <row r="8" spans="1:5" ht="15.75" x14ac:dyDescent="0.25">
      <c r="A8" s="4" t="s">
        <v>7</v>
      </c>
      <c r="B8" s="5"/>
      <c r="C8" s="5"/>
      <c r="D8" s="5"/>
      <c r="E8" s="5"/>
    </row>
    <row r="9" spans="1:5" ht="15.75" x14ac:dyDescent="0.25">
      <c r="A9" s="6" t="s">
        <v>8</v>
      </c>
      <c r="B9" s="7"/>
      <c r="C9" s="7"/>
      <c r="D9" s="7"/>
      <c r="E9" s="7"/>
    </row>
    <row r="10" spans="1:5" x14ac:dyDescent="0.2">
      <c r="A10" s="8" t="s">
        <v>9</v>
      </c>
      <c r="B10" s="7"/>
      <c r="C10" s="7"/>
      <c r="D10" s="7"/>
      <c r="E10" s="7"/>
    </row>
    <row r="11" spans="1:5" x14ac:dyDescent="0.2">
      <c r="A11" s="9" t="s">
        <v>10</v>
      </c>
      <c r="B11" s="7"/>
      <c r="C11" s="7"/>
      <c r="D11" s="7"/>
      <c r="E11" s="7"/>
    </row>
    <row r="12" spans="1:5" x14ac:dyDescent="0.2">
      <c r="A12" s="9" t="s">
        <v>11</v>
      </c>
      <c r="B12" s="7">
        <v>48004</v>
      </c>
      <c r="C12" s="7">
        <v>48004</v>
      </c>
      <c r="D12" s="7">
        <v>48004</v>
      </c>
      <c r="E12" s="7">
        <f>D12/C12*100</f>
        <v>100</v>
      </c>
    </row>
    <row r="13" spans="1:5" x14ac:dyDescent="0.2">
      <c r="A13" s="9" t="s">
        <v>12</v>
      </c>
      <c r="B13" s="7">
        <v>5460</v>
      </c>
      <c r="C13" s="7">
        <v>5460</v>
      </c>
      <c r="D13" s="7">
        <v>5460</v>
      </c>
      <c r="E13" s="7">
        <f t="shared" ref="E13:E76" si="0">D13/C13*100</f>
        <v>100</v>
      </c>
    </row>
    <row r="14" spans="1:5" ht="12" customHeight="1" x14ac:dyDescent="0.2">
      <c r="A14" s="9" t="s">
        <v>13</v>
      </c>
      <c r="B14" s="7"/>
      <c r="C14" s="7"/>
      <c r="D14" s="7"/>
      <c r="E14" s="7"/>
    </row>
    <row r="15" spans="1:5" x14ac:dyDescent="0.2">
      <c r="A15" s="10" t="s">
        <v>14</v>
      </c>
      <c r="B15" s="11">
        <f>SUM(B12:B14)</f>
        <v>53464</v>
      </c>
      <c r="C15" s="11">
        <f>SUM(C12:C14)</f>
        <v>53464</v>
      </c>
      <c r="D15" s="11">
        <f>SUM(D12:D14)</f>
        <v>53464</v>
      </c>
      <c r="E15" s="11">
        <f t="shared" si="0"/>
        <v>100</v>
      </c>
    </row>
    <row r="16" spans="1:5" x14ac:dyDescent="0.2">
      <c r="A16" s="12" t="s">
        <v>15</v>
      </c>
      <c r="B16" s="7"/>
      <c r="C16" s="7"/>
      <c r="D16" s="7"/>
      <c r="E16" s="7"/>
    </row>
    <row r="17" spans="1:5" x14ac:dyDescent="0.2">
      <c r="A17" s="9" t="s">
        <v>16</v>
      </c>
      <c r="B17" s="13">
        <v>1450</v>
      </c>
      <c r="C17" s="13">
        <v>1450</v>
      </c>
      <c r="D17" s="13">
        <v>1450</v>
      </c>
      <c r="E17" s="13">
        <f t="shared" si="0"/>
        <v>100</v>
      </c>
    </row>
    <row r="18" spans="1:5" x14ac:dyDescent="0.2">
      <c r="A18" s="10" t="s">
        <v>14</v>
      </c>
      <c r="B18" s="11">
        <f>SUM(B17)</f>
        <v>1450</v>
      </c>
      <c r="C18" s="11">
        <f>SUM(C17)</f>
        <v>1450</v>
      </c>
      <c r="D18" s="11">
        <f>SUM(D17)</f>
        <v>1450</v>
      </c>
      <c r="E18" s="11">
        <f t="shared" si="0"/>
        <v>100</v>
      </c>
    </row>
    <row r="19" spans="1:5" x14ac:dyDescent="0.2">
      <c r="A19" s="9" t="s">
        <v>17</v>
      </c>
      <c r="B19" s="7"/>
      <c r="C19" s="7"/>
      <c r="D19" s="7"/>
      <c r="E19" s="7"/>
    </row>
    <row r="20" spans="1:5" x14ac:dyDescent="0.2">
      <c r="A20" s="9" t="s">
        <v>18</v>
      </c>
      <c r="B20" s="7">
        <v>4831</v>
      </c>
      <c r="C20" s="7">
        <v>4831</v>
      </c>
      <c r="D20" s="7">
        <v>4831</v>
      </c>
      <c r="E20" s="7">
        <f t="shared" si="0"/>
        <v>100</v>
      </c>
    </row>
    <row r="21" spans="1:5" x14ac:dyDescent="0.2">
      <c r="A21" s="9" t="s">
        <v>19</v>
      </c>
      <c r="B21" s="7"/>
      <c r="C21" s="7"/>
      <c r="D21" s="7"/>
      <c r="E21" s="7"/>
    </row>
    <row r="22" spans="1:5" x14ac:dyDescent="0.2">
      <c r="A22" s="9" t="s">
        <v>20</v>
      </c>
      <c r="B22" s="7"/>
      <c r="C22" s="7"/>
      <c r="D22" s="7"/>
      <c r="E22" s="7"/>
    </row>
    <row r="23" spans="1:5" x14ac:dyDescent="0.2">
      <c r="A23" s="10" t="s">
        <v>14</v>
      </c>
      <c r="B23" s="11">
        <f>SUM(B20:B22)</f>
        <v>4831</v>
      </c>
      <c r="C23" s="11">
        <f>SUM(C20:C22)</f>
        <v>4831</v>
      </c>
      <c r="D23" s="11">
        <f>SUM(D20:D22)</f>
        <v>4831</v>
      </c>
      <c r="E23" s="11">
        <f t="shared" si="0"/>
        <v>100</v>
      </c>
    </row>
    <row r="24" spans="1:5" x14ac:dyDescent="0.2">
      <c r="A24" s="14" t="s">
        <v>21</v>
      </c>
      <c r="B24" s="15">
        <f>B23+B18+B15</f>
        <v>59745</v>
      </c>
      <c r="C24" s="15">
        <f>C23+C18+C15</f>
        <v>59745</v>
      </c>
      <c r="D24" s="15">
        <f>D23+D18+D15</f>
        <v>59745</v>
      </c>
      <c r="E24" s="15">
        <f t="shared" si="0"/>
        <v>100</v>
      </c>
    </row>
    <row r="25" spans="1:5" x14ac:dyDescent="0.2">
      <c r="A25" s="16" t="s">
        <v>22</v>
      </c>
      <c r="B25" s="7"/>
      <c r="C25" s="7"/>
      <c r="D25" s="7"/>
      <c r="E25" s="7"/>
    </row>
    <row r="26" spans="1:5" x14ac:dyDescent="0.2">
      <c r="A26" s="9" t="s">
        <v>23</v>
      </c>
      <c r="B26" s="7"/>
      <c r="C26" s="7"/>
      <c r="D26" s="7"/>
      <c r="E26" s="7"/>
    </row>
    <row r="27" spans="1:5" x14ac:dyDescent="0.2">
      <c r="A27" s="9" t="s">
        <v>24</v>
      </c>
      <c r="B27" s="7">
        <v>100</v>
      </c>
      <c r="C27" s="7">
        <v>100</v>
      </c>
      <c r="D27" s="7">
        <v>100</v>
      </c>
      <c r="E27" s="7">
        <f t="shared" si="0"/>
        <v>100</v>
      </c>
    </row>
    <row r="28" spans="1:5" x14ac:dyDescent="0.2">
      <c r="A28" s="9" t="s">
        <v>25</v>
      </c>
      <c r="B28" s="7">
        <v>830</v>
      </c>
      <c r="C28" s="7">
        <v>830</v>
      </c>
      <c r="D28" s="7">
        <v>830</v>
      </c>
      <c r="E28" s="7">
        <f t="shared" si="0"/>
        <v>100</v>
      </c>
    </row>
    <row r="29" spans="1:5" x14ac:dyDescent="0.2">
      <c r="A29" s="10" t="s">
        <v>14</v>
      </c>
      <c r="B29" s="11">
        <f>SUM(B27:B28)</f>
        <v>930</v>
      </c>
      <c r="C29" s="11">
        <f>SUM(C27:C28)</f>
        <v>930</v>
      </c>
      <c r="D29" s="11">
        <f>SUM(D27:D28)</f>
        <v>930</v>
      </c>
      <c r="E29" s="11">
        <f t="shared" si="0"/>
        <v>100</v>
      </c>
    </row>
    <row r="30" spans="1:5" x14ac:dyDescent="0.2">
      <c r="A30" s="9" t="s">
        <v>26</v>
      </c>
      <c r="B30" s="7"/>
      <c r="C30" s="7"/>
      <c r="D30" s="7"/>
      <c r="E30" s="7"/>
    </row>
    <row r="31" spans="1:5" x14ac:dyDescent="0.2">
      <c r="A31" s="9" t="s">
        <v>27</v>
      </c>
      <c r="B31" s="7"/>
      <c r="C31" s="7"/>
      <c r="D31" s="7"/>
      <c r="E31" s="7"/>
    </row>
    <row r="32" spans="1:5" x14ac:dyDescent="0.2">
      <c r="A32" s="9" t="s">
        <v>28</v>
      </c>
      <c r="B32" s="7">
        <v>450</v>
      </c>
      <c r="C32" s="7">
        <v>450</v>
      </c>
      <c r="D32" s="7">
        <v>450</v>
      </c>
      <c r="E32" s="7">
        <f t="shared" si="0"/>
        <v>100</v>
      </c>
    </row>
    <row r="33" spans="1:5" x14ac:dyDescent="0.2">
      <c r="A33" s="9" t="s">
        <v>29</v>
      </c>
      <c r="B33" s="7">
        <v>200</v>
      </c>
      <c r="C33" s="7">
        <v>200</v>
      </c>
      <c r="D33" s="7">
        <v>200</v>
      </c>
      <c r="E33" s="7">
        <f t="shared" si="0"/>
        <v>100</v>
      </c>
    </row>
    <row r="34" spans="1:5" x14ac:dyDescent="0.2">
      <c r="A34" s="9" t="s">
        <v>30</v>
      </c>
      <c r="B34" s="7"/>
      <c r="C34" s="7"/>
      <c r="D34" s="7"/>
      <c r="E34" s="7"/>
    </row>
    <row r="35" spans="1:5" x14ac:dyDescent="0.2">
      <c r="A35" s="9" t="s">
        <v>31</v>
      </c>
      <c r="B35" s="7">
        <v>1100</v>
      </c>
      <c r="C35" s="7">
        <v>1100</v>
      </c>
      <c r="D35" s="7">
        <v>1100</v>
      </c>
      <c r="E35" s="7">
        <f t="shared" si="0"/>
        <v>100</v>
      </c>
    </row>
    <row r="36" spans="1:5" x14ac:dyDescent="0.2">
      <c r="A36" s="9" t="s">
        <v>32</v>
      </c>
      <c r="B36" s="7">
        <v>120</v>
      </c>
      <c r="C36" s="7">
        <v>120</v>
      </c>
      <c r="D36" s="7">
        <v>120</v>
      </c>
      <c r="E36" s="7">
        <f t="shared" si="0"/>
        <v>100</v>
      </c>
    </row>
    <row r="37" spans="1:5" x14ac:dyDescent="0.2">
      <c r="A37" s="10" t="s">
        <v>14</v>
      </c>
      <c r="B37" s="11">
        <f>SUM(B31:B36)</f>
        <v>1870</v>
      </c>
      <c r="C37" s="11">
        <f>SUM(C31:C36)</f>
        <v>1870</v>
      </c>
      <c r="D37" s="11">
        <f>SUM(D31:D36)</f>
        <v>1870</v>
      </c>
      <c r="E37" s="11">
        <f t="shared" si="0"/>
        <v>100</v>
      </c>
    </row>
    <row r="38" spans="1:5" x14ac:dyDescent="0.2">
      <c r="A38" s="17" t="s">
        <v>33</v>
      </c>
      <c r="B38" s="15">
        <f>B29+B37</f>
        <v>2800</v>
      </c>
      <c r="C38" s="15">
        <f>C29+C37</f>
        <v>2800</v>
      </c>
      <c r="D38" s="15">
        <f>D29+D37</f>
        <v>2800</v>
      </c>
      <c r="E38" s="15">
        <f t="shared" si="0"/>
        <v>100</v>
      </c>
    </row>
    <row r="39" spans="1:5" x14ac:dyDescent="0.2">
      <c r="A39" s="8" t="s">
        <v>34</v>
      </c>
      <c r="B39" s="7"/>
      <c r="C39" s="7"/>
      <c r="D39" s="7"/>
      <c r="E39" s="7"/>
    </row>
    <row r="40" spans="1:5" x14ac:dyDescent="0.2">
      <c r="A40" s="18" t="s">
        <v>35</v>
      </c>
      <c r="B40" s="7"/>
      <c r="C40" s="7"/>
      <c r="D40" s="7"/>
      <c r="E40" s="7"/>
    </row>
    <row r="41" spans="1:5" x14ac:dyDescent="0.2">
      <c r="A41" s="9" t="s">
        <v>36</v>
      </c>
      <c r="B41" s="7">
        <v>3500</v>
      </c>
      <c r="C41" s="7">
        <v>3500</v>
      </c>
      <c r="D41" s="7">
        <v>3500</v>
      </c>
      <c r="E41" s="7">
        <f t="shared" si="0"/>
        <v>100</v>
      </c>
    </row>
    <row r="42" spans="1:5" x14ac:dyDescent="0.2">
      <c r="A42" s="9" t="s">
        <v>187</v>
      </c>
      <c r="B42" s="7"/>
      <c r="C42" s="87">
        <v>3000</v>
      </c>
      <c r="D42" s="87">
        <v>3000</v>
      </c>
      <c r="E42" s="7">
        <f t="shared" si="0"/>
        <v>100</v>
      </c>
    </row>
    <row r="43" spans="1:5" x14ac:dyDescent="0.2">
      <c r="A43" s="9" t="s">
        <v>37</v>
      </c>
      <c r="B43" s="7">
        <v>2000</v>
      </c>
      <c r="C43" s="7">
        <v>2000</v>
      </c>
      <c r="D43" s="7">
        <v>2000</v>
      </c>
      <c r="E43" s="7">
        <f t="shared" si="0"/>
        <v>100</v>
      </c>
    </row>
    <row r="44" spans="1:5" x14ac:dyDescent="0.2">
      <c r="A44" s="9" t="s">
        <v>38</v>
      </c>
      <c r="B44" s="7">
        <v>1030</v>
      </c>
      <c r="C44" s="7">
        <v>1030</v>
      </c>
      <c r="D44" s="7">
        <v>1030</v>
      </c>
      <c r="E44" s="7">
        <f t="shared" si="0"/>
        <v>100</v>
      </c>
    </row>
    <row r="45" spans="1:5" x14ac:dyDescent="0.2">
      <c r="A45" s="10" t="s">
        <v>14</v>
      </c>
      <c r="B45" s="11">
        <f>SUM(B41:B44)</f>
        <v>6530</v>
      </c>
      <c r="C45" s="11">
        <f>SUM(C41:C44)</f>
        <v>9530</v>
      </c>
      <c r="D45" s="11">
        <f>SUM(D41:D44)</f>
        <v>9530</v>
      </c>
      <c r="E45" s="11">
        <f t="shared" si="0"/>
        <v>100</v>
      </c>
    </row>
    <row r="46" spans="1:5" hidden="1" x14ac:dyDescent="0.2">
      <c r="A46" s="9" t="s">
        <v>39</v>
      </c>
      <c r="B46" s="7"/>
      <c r="C46" s="7"/>
      <c r="D46" s="7"/>
      <c r="E46" s="7" t="e">
        <f t="shared" si="0"/>
        <v>#DIV/0!</v>
      </c>
    </row>
    <row r="47" spans="1:5" hidden="1" x14ac:dyDescent="0.2">
      <c r="A47" s="19" t="s">
        <v>40</v>
      </c>
      <c r="B47" s="7"/>
      <c r="C47" s="7"/>
      <c r="D47" s="7"/>
      <c r="E47" s="7" t="e">
        <f t="shared" si="0"/>
        <v>#DIV/0!</v>
      </c>
    </row>
    <row r="48" spans="1:5" hidden="1" x14ac:dyDescent="0.2">
      <c r="A48" s="20" t="s">
        <v>41</v>
      </c>
      <c r="B48" s="7"/>
      <c r="C48" s="7"/>
      <c r="D48" s="7"/>
      <c r="E48" s="7" t="e">
        <f t="shared" si="0"/>
        <v>#DIV/0!</v>
      </c>
    </row>
    <row r="49" spans="1:5" ht="14.25" hidden="1" customHeight="1" x14ac:dyDescent="0.2">
      <c r="A49" s="10" t="s">
        <v>14</v>
      </c>
      <c r="B49" s="21">
        <v>0</v>
      </c>
      <c r="C49" s="21">
        <v>0</v>
      </c>
      <c r="D49" s="21">
        <v>0</v>
      </c>
      <c r="E49" s="21" t="e">
        <f t="shared" si="0"/>
        <v>#DIV/0!</v>
      </c>
    </row>
    <row r="50" spans="1:5" hidden="1" x14ac:dyDescent="0.2">
      <c r="A50" s="12" t="s">
        <v>42</v>
      </c>
      <c r="B50" s="7"/>
      <c r="C50" s="7"/>
      <c r="D50" s="7"/>
      <c r="E50" s="7" t="e">
        <f t="shared" si="0"/>
        <v>#DIV/0!</v>
      </c>
    </row>
    <row r="51" spans="1:5" hidden="1" x14ac:dyDescent="0.2">
      <c r="A51" s="9" t="s">
        <v>43</v>
      </c>
      <c r="B51" s="7"/>
      <c r="C51" s="7"/>
      <c r="D51" s="7"/>
      <c r="E51" s="7" t="e">
        <f t="shared" si="0"/>
        <v>#DIV/0!</v>
      </c>
    </row>
    <row r="52" spans="1:5" hidden="1" x14ac:dyDescent="0.2">
      <c r="A52" s="9" t="s">
        <v>44</v>
      </c>
      <c r="B52" s="7"/>
      <c r="C52" s="7"/>
      <c r="D52" s="7"/>
      <c r="E52" s="7" t="e">
        <f t="shared" si="0"/>
        <v>#DIV/0!</v>
      </c>
    </row>
    <row r="53" spans="1:5" hidden="1" x14ac:dyDescent="0.2">
      <c r="A53" s="9" t="s">
        <v>45</v>
      </c>
      <c r="B53" s="7"/>
      <c r="C53" s="7"/>
      <c r="D53" s="7"/>
      <c r="E53" s="7" t="e">
        <f t="shared" si="0"/>
        <v>#DIV/0!</v>
      </c>
    </row>
    <row r="54" spans="1:5" hidden="1" x14ac:dyDescent="0.2">
      <c r="A54" s="10" t="s">
        <v>14</v>
      </c>
      <c r="B54" s="11">
        <f>SUM(B51:B53)</f>
        <v>0</v>
      </c>
      <c r="C54" s="11">
        <f>SUM(C51:C53)</f>
        <v>0</v>
      </c>
      <c r="D54" s="11">
        <f>SUM(D51:D53)</f>
        <v>0</v>
      </c>
      <c r="E54" s="11" t="e">
        <f t="shared" si="0"/>
        <v>#DIV/0!</v>
      </c>
    </row>
    <row r="55" spans="1:5" hidden="1" x14ac:dyDescent="0.2">
      <c r="A55" s="12" t="s">
        <v>46</v>
      </c>
      <c r="B55" s="13">
        <v>0</v>
      </c>
      <c r="C55" s="13">
        <v>0</v>
      </c>
      <c r="D55" s="13">
        <v>0</v>
      </c>
      <c r="E55" s="13" t="e">
        <f t="shared" si="0"/>
        <v>#DIV/0!</v>
      </c>
    </row>
    <row r="56" spans="1:5" hidden="1" x14ac:dyDescent="0.2">
      <c r="A56" s="10" t="s">
        <v>14</v>
      </c>
      <c r="B56" s="21">
        <f>SUM(B55)</f>
        <v>0</v>
      </c>
      <c r="C56" s="21">
        <f>SUM(C55)</f>
        <v>0</v>
      </c>
      <c r="D56" s="21">
        <f>SUM(D55)</f>
        <v>0</v>
      </c>
      <c r="E56" s="21" t="e">
        <f t="shared" si="0"/>
        <v>#DIV/0!</v>
      </c>
    </row>
    <row r="57" spans="1:5" x14ac:dyDescent="0.2">
      <c r="A57" s="18" t="s">
        <v>47</v>
      </c>
      <c r="B57" s="7"/>
      <c r="C57" s="7"/>
      <c r="D57" s="7"/>
      <c r="E57" s="7"/>
    </row>
    <row r="58" spans="1:5" x14ac:dyDescent="0.2">
      <c r="A58" s="9" t="s">
        <v>48</v>
      </c>
      <c r="B58" s="13">
        <v>6000</v>
      </c>
      <c r="C58" s="13">
        <v>6000</v>
      </c>
      <c r="D58" s="13">
        <v>6000</v>
      </c>
      <c r="E58" s="7">
        <f t="shared" si="0"/>
        <v>100</v>
      </c>
    </row>
    <row r="59" spans="1:5" x14ac:dyDescent="0.2">
      <c r="A59" s="9" t="s">
        <v>49</v>
      </c>
      <c r="B59" s="7"/>
      <c r="C59" s="7"/>
      <c r="D59" s="7"/>
      <c r="E59" s="7"/>
    </row>
    <row r="60" spans="1:5" x14ac:dyDescent="0.2">
      <c r="A60" s="9" t="s">
        <v>50</v>
      </c>
      <c r="B60" s="7"/>
      <c r="C60" s="7"/>
      <c r="D60" s="7"/>
      <c r="E60" s="7"/>
    </row>
    <row r="61" spans="1:5" x14ac:dyDescent="0.2">
      <c r="A61" s="9" t="s">
        <v>51</v>
      </c>
      <c r="B61" s="7">
        <v>1800</v>
      </c>
      <c r="C61" s="7">
        <v>1800</v>
      </c>
      <c r="D61" s="7">
        <v>1800</v>
      </c>
      <c r="E61" s="7">
        <f t="shared" si="0"/>
        <v>100</v>
      </c>
    </row>
    <row r="62" spans="1:5" x14ac:dyDescent="0.2">
      <c r="A62" s="9" t="s">
        <v>52</v>
      </c>
      <c r="B62" s="7">
        <v>1500</v>
      </c>
      <c r="C62" s="7">
        <v>1500</v>
      </c>
      <c r="D62" s="7">
        <v>1500</v>
      </c>
      <c r="E62" s="7">
        <f t="shared" si="0"/>
        <v>100</v>
      </c>
    </row>
    <row r="63" spans="1:5" x14ac:dyDescent="0.2">
      <c r="A63" s="9" t="s">
        <v>53</v>
      </c>
      <c r="B63" s="7"/>
      <c r="C63" s="7"/>
      <c r="D63" s="7"/>
      <c r="E63" s="7"/>
    </row>
    <row r="64" spans="1:5" x14ac:dyDescent="0.2">
      <c r="A64" s="9" t="s">
        <v>54</v>
      </c>
      <c r="B64" s="7"/>
      <c r="C64" s="7"/>
      <c r="D64" s="7"/>
      <c r="E64" s="7"/>
    </row>
    <row r="65" spans="1:5" x14ac:dyDescent="0.2">
      <c r="A65" s="9" t="s">
        <v>55</v>
      </c>
      <c r="B65" s="7"/>
      <c r="C65" s="7"/>
      <c r="D65" s="7"/>
      <c r="E65" s="7"/>
    </row>
    <row r="66" spans="1:5" x14ac:dyDescent="0.2">
      <c r="A66" s="9" t="s">
        <v>56</v>
      </c>
      <c r="B66" s="7">
        <v>3800</v>
      </c>
      <c r="C66" s="7">
        <v>3800</v>
      </c>
      <c r="D66" s="7">
        <v>3800</v>
      </c>
      <c r="E66" s="7">
        <f t="shared" si="0"/>
        <v>100</v>
      </c>
    </row>
    <row r="67" spans="1:5" x14ac:dyDescent="0.2">
      <c r="A67" s="9" t="s">
        <v>57</v>
      </c>
      <c r="B67" s="7"/>
      <c r="C67" s="7"/>
      <c r="D67" s="7"/>
      <c r="E67" s="7"/>
    </row>
    <row r="68" spans="1:5" x14ac:dyDescent="0.2">
      <c r="A68" s="10" t="s">
        <v>14</v>
      </c>
      <c r="B68" s="11">
        <f>SUM(B58:B67)</f>
        <v>13100</v>
      </c>
      <c r="C68" s="11">
        <f>SUM(C58:C67)</f>
        <v>13100</v>
      </c>
      <c r="D68" s="11">
        <f>SUM(D58:D67)</f>
        <v>13100</v>
      </c>
      <c r="E68" s="11">
        <f t="shared" si="0"/>
        <v>100</v>
      </c>
    </row>
    <row r="69" spans="1:5" ht="13.5" thickBot="1" x14ac:dyDescent="0.25">
      <c r="A69" s="22" t="s">
        <v>58</v>
      </c>
      <c r="B69" s="23">
        <f>B45+B49+B54+B56+B68</f>
        <v>19630</v>
      </c>
      <c r="C69" s="23">
        <f>C45+C49+C54+C56+C68</f>
        <v>22630</v>
      </c>
      <c r="D69" s="23">
        <f>D45+D49+D54+D56+D68</f>
        <v>22630</v>
      </c>
      <c r="E69" s="23">
        <f t="shared" si="0"/>
        <v>100</v>
      </c>
    </row>
    <row r="70" spans="1:5" x14ac:dyDescent="0.2">
      <c r="A70" s="24" t="s">
        <v>59</v>
      </c>
      <c r="B70" s="5"/>
      <c r="C70" s="5"/>
      <c r="D70" s="5"/>
      <c r="E70" s="5"/>
    </row>
    <row r="71" spans="1:5" x14ac:dyDescent="0.2">
      <c r="A71" s="9" t="s">
        <v>60</v>
      </c>
      <c r="B71" s="7">
        <v>485</v>
      </c>
      <c r="C71" s="7">
        <v>485</v>
      </c>
      <c r="D71" s="7">
        <v>485</v>
      </c>
      <c r="E71" s="7">
        <f t="shared" si="0"/>
        <v>100</v>
      </c>
    </row>
    <row r="72" spans="1:5" x14ac:dyDescent="0.2">
      <c r="A72" s="9" t="s">
        <v>61</v>
      </c>
      <c r="B72" s="7">
        <v>16875</v>
      </c>
      <c r="C72" s="7">
        <v>16875</v>
      </c>
      <c r="D72" s="7">
        <v>16875</v>
      </c>
      <c r="E72" s="7">
        <f t="shared" si="0"/>
        <v>100</v>
      </c>
    </row>
    <row r="73" spans="1:5" x14ac:dyDescent="0.2">
      <c r="A73" s="9" t="s">
        <v>62</v>
      </c>
      <c r="B73" s="13"/>
      <c r="C73" s="13"/>
      <c r="D73" s="13"/>
      <c r="E73" s="13"/>
    </row>
    <row r="74" spans="1:5" x14ac:dyDescent="0.2">
      <c r="A74" s="9" t="s">
        <v>63</v>
      </c>
      <c r="B74" s="7"/>
      <c r="C74" s="7"/>
      <c r="D74" s="7"/>
      <c r="E74" s="7"/>
    </row>
    <row r="75" spans="1:5" x14ac:dyDescent="0.2">
      <c r="A75" s="9" t="s">
        <v>64</v>
      </c>
      <c r="B75" s="7"/>
      <c r="C75" s="7"/>
      <c r="D75" s="7"/>
      <c r="E75" s="7"/>
    </row>
    <row r="76" spans="1:5" x14ac:dyDescent="0.2">
      <c r="A76" s="25" t="s">
        <v>65</v>
      </c>
      <c r="B76" s="15">
        <f>SUM(B71:B74)</f>
        <v>17360</v>
      </c>
      <c r="C76" s="15">
        <f>SUM(C71:C74)</f>
        <v>17360</v>
      </c>
      <c r="D76" s="15">
        <f>SUM(D71:D74)</f>
        <v>17360</v>
      </c>
      <c r="E76" s="15">
        <f t="shared" si="0"/>
        <v>100</v>
      </c>
    </row>
    <row r="77" spans="1:5" x14ac:dyDescent="0.2">
      <c r="A77" s="8" t="s">
        <v>66</v>
      </c>
      <c r="B77" s="7"/>
      <c r="C77" s="7"/>
      <c r="D77" s="7"/>
      <c r="E77" s="7"/>
    </row>
    <row r="78" spans="1:5" x14ac:dyDescent="0.2">
      <c r="A78" s="9" t="s">
        <v>67</v>
      </c>
      <c r="B78" s="13">
        <v>500</v>
      </c>
      <c r="C78" s="13">
        <v>500</v>
      </c>
      <c r="D78" s="13">
        <v>500</v>
      </c>
      <c r="E78" s="7">
        <f t="shared" ref="E78:E141" si="1">D78/C78*100</f>
        <v>100</v>
      </c>
    </row>
    <row r="79" spans="1:5" x14ac:dyDescent="0.2">
      <c r="A79" s="9" t="s">
        <v>68</v>
      </c>
      <c r="B79" s="13">
        <v>15000</v>
      </c>
      <c r="C79" s="13">
        <v>15000</v>
      </c>
      <c r="D79" s="13">
        <v>15000</v>
      </c>
      <c r="E79" s="7">
        <f t="shared" si="1"/>
        <v>100</v>
      </c>
    </row>
    <row r="80" spans="1:5" x14ac:dyDescent="0.2">
      <c r="A80" s="17" t="s">
        <v>69</v>
      </c>
      <c r="B80" s="15">
        <f>SUM(B78:B79)</f>
        <v>15500</v>
      </c>
      <c r="C80" s="15">
        <f>SUM(C78:C79)</f>
        <v>15500</v>
      </c>
      <c r="D80" s="15">
        <f>SUM(D78:D79)</f>
        <v>15500</v>
      </c>
      <c r="E80" s="15">
        <f t="shared" si="1"/>
        <v>100</v>
      </c>
    </row>
    <row r="81" spans="1:5" x14ac:dyDescent="0.2">
      <c r="A81" s="26" t="s">
        <v>70</v>
      </c>
      <c r="B81" s="27">
        <f>B24+B38+B69+B76+B80</f>
        <v>115035</v>
      </c>
      <c r="C81" s="27">
        <f>C24+C38+C69+C76+C80</f>
        <v>118035</v>
      </c>
      <c r="D81" s="27">
        <f>D24+D38+D69+D76+D80</f>
        <v>118035</v>
      </c>
      <c r="E81" s="27">
        <f t="shared" si="1"/>
        <v>100</v>
      </c>
    </row>
    <row r="82" spans="1:5" ht="15.75" x14ac:dyDescent="0.25">
      <c r="A82" s="6" t="s">
        <v>71</v>
      </c>
      <c r="B82" s="7"/>
      <c r="C82" s="7"/>
      <c r="D82" s="7"/>
      <c r="E82" s="7"/>
    </row>
    <row r="83" spans="1:5" x14ac:dyDescent="0.2">
      <c r="A83" s="8" t="s">
        <v>72</v>
      </c>
      <c r="B83" s="7"/>
      <c r="C83" s="7"/>
      <c r="D83" s="7"/>
      <c r="E83" s="7"/>
    </row>
    <row r="84" spans="1:5" x14ac:dyDescent="0.2">
      <c r="A84" s="8" t="s">
        <v>73</v>
      </c>
      <c r="B84" s="7"/>
      <c r="C84" s="7"/>
      <c r="D84" s="7"/>
      <c r="E84" s="7"/>
    </row>
    <row r="85" spans="1:5" x14ac:dyDescent="0.2">
      <c r="A85" s="9" t="s">
        <v>74</v>
      </c>
      <c r="B85" s="7"/>
      <c r="C85" s="7"/>
      <c r="D85" s="7"/>
      <c r="E85" s="7"/>
    </row>
    <row r="86" spans="1:5" x14ac:dyDescent="0.2">
      <c r="A86" s="9" t="s">
        <v>75</v>
      </c>
      <c r="B86" s="7">
        <v>460</v>
      </c>
      <c r="C86" s="7">
        <v>460</v>
      </c>
      <c r="D86" s="7">
        <v>460</v>
      </c>
      <c r="E86" s="7">
        <f t="shared" si="1"/>
        <v>100</v>
      </c>
    </row>
    <row r="87" spans="1:5" x14ac:dyDescent="0.2">
      <c r="A87" s="9" t="s">
        <v>76</v>
      </c>
      <c r="B87" s="7">
        <v>39500</v>
      </c>
      <c r="C87" s="7">
        <v>39500</v>
      </c>
      <c r="D87" s="7">
        <v>39500</v>
      </c>
      <c r="E87" s="7">
        <f t="shared" si="1"/>
        <v>100</v>
      </c>
    </row>
    <row r="88" spans="1:5" x14ac:dyDescent="0.2">
      <c r="A88" s="9" t="s">
        <v>77</v>
      </c>
      <c r="B88" s="7">
        <v>176500</v>
      </c>
      <c r="C88" s="7">
        <v>176500</v>
      </c>
      <c r="D88" s="7">
        <v>176500</v>
      </c>
      <c r="E88" s="7">
        <f t="shared" si="1"/>
        <v>100</v>
      </c>
    </row>
    <row r="89" spans="1:5" x14ac:dyDescent="0.2">
      <c r="A89" s="9" t="s">
        <v>78</v>
      </c>
      <c r="B89" s="7">
        <v>117330</v>
      </c>
      <c r="C89" s="7">
        <v>117330</v>
      </c>
      <c r="D89" s="7">
        <v>117330</v>
      </c>
      <c r="E89" s="7">
        <f t="shared" si="1"/>
        <v>100</v>
      </c>
    </row>
    <row r="90" spans="1:5" x14ac:dyDescent="0.2">
      <c r="A90" s="10" t="s">
        <v>14</v>
      </c>
      <c r="B90" s="11">
        <f>SUM(B85:B89)</f>
        <v>333790</v>
      </c>
      <c r="C90" s="11">
        <f>SUM(C85:C89)</f>
        <v>333790</v>
      </c>
      <c r="D90" s="11">
        <f>SUM(D85:D89)</f>
        <v>333790</v>
      </c>
      <c r="E90" s="11">
        <f t="shared" si="1"/>
        <v>100</v>
      </c>
    </row>
    <row r="91" spans="1:5" x14ac:dyDescent="0.2">
      <c r="A91" s="8" t="s">
        <v>79</v>
      </c>
      <c r="B91" s="7"/>
      <c r="C91" s="7"/>
      <c r="D91" s="7"/>
      <c r="E91" s="7"/>
    </row>
    <row r="92" spans="1:5" x14ac:dyDescent="0.2">
      <c r="A92" s="28" t="s">
        <v>80</v>
      </c>
      <c r="B92" s="7">
        <v>18729</v>
      </c>
      <c r="C92" s="7">
        <v>18729</v>
      </c>
      <c r="D92" s="7">
        <v>18729</v>
      </c>
      <c r="E92" s="7">
        <f t="shared" si="1"/>
        <v>100</v>
      </c>
    </row>
    <row r="93" spans="1:5" x14ac:dyDescent="0.2">
      <c r="A93" s="28" t="s">
        <v>81</v>
      </c>
      <c r="B93" s="7"/>
      <c r="C93" s="7"/>
      <c r="D93" s="7"/>
      <c r="E93" s="7"/>
    </row>
    <row r="94" spans="1:5" x14ac:dyDescent="0.2">
      <c r="A94" s="9" t="s">
        <v>78</v>
      </c>
      <c r="B94" s="7">
        <v>21371</v>
      </c>
      <c r="C94" s="7">
        <v>21371</v>
      </c>
      <c r="D94" s="7">
        <v>21371</v>
      </c>
      <c r="E94" s="7">
        <f t="shared" si="1"/>
        <v>100</v>
      </c>
    </row>
    <row r="95" spans="1:5" hidden="1" x14ac:dyDescent="0.2">
      <c r="A95" s="28"/>
      <c r="B95" s="7"/>
      <c r="C95" s="7"/>
      <c r="D95" s="7"/>
      <c r="E95" s="7" t="e">
        <f t="shared" si="1"/>
        <v>#DIV/0!</v>
      </c>
    </row>
    <row r="96" spans="1:5" hidden="1" x14ac:dyDescent="0.2">
      <c r="A96" s="28"/>
      <c r="B96" s="7"/>
      <c r="C96" s="7"/>
      <c r="D96" s="7"/>
      <c r="E96" s="7" t="e">
        <f t="shared" si="1"/>
        <v>#DIV/0!</v>
      </c>
    </row>
    <row r="97" spans="1:5" x14ac:dyDescent="0.2">
      <c r="A97" s="10" t="s">
        <v>14</v>
      </c>
      <c r="B97" s="11">
        <f>SUM(B92:B96)</f>
        <v>40100</v>
      </c>
      <c r="C97" s="11">
        <f>SUM(C92:C96)</f>
        <v>40100</v>
      </c>
      <c r="D97" s="11">
        <f>SUM(D92:D96)</f>
        <v>40100</v>
      </c>
      <c r="E97" s="11">
        <f t="shared" si="1"/>
        <v>100</v>
      </c>
    </row>
    <row r="98" spans="1:5" x14ac:dyDescent="0.2">
      <c r="A98" s="8" t="s">
        <v>82</v>
      </c>
      <c r="B98" s="7"/>
      <c r="C98" s="7"/>
      <c r="D98" s="7"/>
      <c r="E98" s="7"/>
    </row>
    <row r="99" spans="1:5" x14ac:dyDescent="0.2">
      <c r="A99" s="9" t="s">
        <v>83</v>
      </c>
      <c r="B99" s="7">
        <v>5000</v>
      </c>
      <c r="C99" s="7">
        <v>5000</v>
      </c>
      <c r="D99" s="7">
        <v>5000</v>
      </c>
      <c r="E99" s="7">
        <f t="shared" si="1"/>
        <v>100</v>
      </c>
    </row>
    <row r="100" spans="1:5" x14ac:dyDescent="0.2">
      <c r="A100" s="9" t="s">
        <v>84</v>
      </c>
      <c r="B100" s="7">
        <v>2000</v>
      </c>
      <c r="C100" s="7">
        <v>2000</v>
      </c>
      <c r="D100" s="7">
        <v>2000</v>
      </c>
      <c r="E100" s="7">
        <f t="shared" si="1"/>
        <v>100</v>
      </c>
    </row>
    <row r="101" spans="1:5" x14ac:dyDescent="0.2">
      <c r="A101" s="9" t="s">
        <v>85</v>
      </c>
      <c r="B101" s="7"/>
      <c r="C101" s="7"/>
      <c r="D101" s="7"/>
      <c r="E101" s="7"/>
    </row>
    <row r="102" spans="1:5" x14ac:dyDescent="0.2">
      <c r="A102" s="9" t="s">
        <v>86</v>
      </c>
      <c r="B102" s="7"/>
      <c r="C102" s="7"/>
      <c r="D102" s="7"/>
      <c r="E102" s="7"/>
    </row>
    <row r="103" spans="1:5" x14ac:dyDescent="0.2">
      <c r="A103" s="9" t="s">
        <v>87</v>
      </c>
      <c r="B103" s="7">
        <v>931</v>
      </c>
      <c r="C103" s="7">
        <v>931</v>
      </c>
      <c r="D103" s="7">
        <v>931</v>
      </c>
      <c r="E103" s="7">
        <f t="shared" si="1"/>
        <v>100</v>
      </c>
    </row>
    <row r="104" spans="1:5" x14ac:dyDescent="0.2">
      <c r="A104" s="10" t="s">
        <v>14</v>
      </c>
      <c r="B104" s="11">
        <f>SUM(B99:B103)</f>
        <v>7931</v>
      </c>
      <c r="C104" s="11">
        <f>SUM(C99:C103)</f>
        <v>7931</v>
      </c>
      <c r="D104" s="11">
        <f>SUM(D99:D103)</f>
        <v>7931</v>
      </c>
      <c r="E104" s="11">
        <f t="shared" si="1"/>
        <v>100</v>
      </c>
    </row>
    <row r="105" spans="1:5" ht="15.75" customHeight="1" x14ac:dyDescent="0.2">
      <c r="A105" s="29" t="s">
        <v>88</v>
      </c>
      <c r="B105" s="27">
        <f>SUM(B90+B97+B104)</f>
        <v>381821</v>
      </c>
      <c r="C105" s="27">
        <f>SUM(C90+C97+C104)</f>
        <v>381821</v>
      </c>
      <c r="D105" s="27">
        <f>SUM(D90+D97+D104)</f>
        <v>381821</v>
      </c>
      <c r="E105" s="27">
        <f t="shared" si="1"/>
        <v>100</v>
      </c>
    </row>
    <row r="106" spans="1:5" ht="15.75" customHeight="1" thickBot="1" x14ac:dyDescent="0.25">
      <c r="A106" s="30" t="s">
        <v>89</v>
      </c>
      <c r="B106" s="31">
        <f>B105+B81</f>
        <v>496856</v>
      </c>
      <c r="C106" s="31">
        <f>C105+C81</f>
        <v>499856</v>
      </c>
      <c r="D106" s="31">
        <f>D105+D81</f>
        <v>499856</v>
      </c>
      <c r="E106" s="31">
        <f t="shared" si="1"/>
        <v>100</v>
      </c>
    </row>
    <row r="107" spans="1:5" ht="15.75" x14ac:dyDescent="0.25">
      <c r="A107" s="32" t="s">
        <v>90</v>
      </c>
      <c r="B107" s="33"/>
      <c r="C107" s="33"/>
      <c r="D107" s="33"/>
      <c r="E107" s="34"/>
    </row>
    <row r="108" spans="1:5" x14ac:dyDescent="0.2">
      <c r="A108" s="35" t="s">
        <v>91</v>
      </c>
      <c r="B108" s="33"/>
      <c r="C108" s="33"/>
      <c r="D108" s="33"/>
      <c r="E108" s="34"/>
    </row>
    <row r="109" spans="1:5" hidden="1" x14ac:dyDescent="0.2">
      <c r="A109" s="35" t="s">
        <v>92</v>
      </c>
      <c r="B109" s="33"/>
      <c r="C109" s="33"/>
      <c r="D109" s="33"/>
      <c r="E109" s="34"/>
    </row>
    <row r="110" spans="1:5" hidden="1" x14ac:dyDescent="0.2">
      <c r="A110" s="35" t="s">
        <v>93</v>
      </c>
      <c r="B110" s="33"/>
      <c r="C110" s="33"/>
      <c r="D110" s="33"/>
      <c r="E110" s="34"/>
    </row>
    <row r="111" spans="1:5" hidden="1" x14ac:dyDescent="0.2">
      <c r="A111" s="28" t="s">
        <v>94</v>
      </c>
      <c r="B111" s="33"/>
      <c r="C111" s="33"/>
      <c r="D111" s="33"/>
      <c r="E111" s="34"/>
    </row>
    <row r="112" spans="1:5" hidden="1" x14ac:dyDescent="0.2">
      <c r="A112" s="28" t="s">
        <v>95</v>
      </c>
      <c r="B112" s="33"/>
      <c r="C112" s="33"/>
      <c r="D112" s="33"/>
      <c r="E112" s="34"/>
    </row>
    <row r="113" spans="1:5" hidden="1" x14ac:dyDescent="0.2">
      <c r="A113" s="36" t="s">
        <v>14</v>
      </c>
      <c r="B113" s="37">
        <v>0</v>
      </c>
      <c r="C113" s="37">
        <v>0</v>
      </c>
      <c r="D113" s="37">
        <v>0</v>
      </c>
      <c r="E113" s="38"/>
    </row>
    <row r="114" spans="1:5" x14ac:dyDescent="0.2">
      <c r="A114" s="35" t="s">
        <v>96</v>
      </c>
      <c r="B114" s="33"/>
      <c r="C114" s="33"/>
      <c r="D114" s="33"/>
      <c r="E114" s="34"/>
    </row>
    <row r="115" spans="1:5" x14ac:dyDescent="0.2">
      <c r="A115" s="28" t="s">
        <v>97</v>
      </c>
      <c r="B115" s="33">
        <v>87291</v>
      </c>
      <c r="C115" s="33">
        <v>87291</v>
      </c>
      <c r="D115" s="33">
        <v>87291</v>
      </c>
      <c r="E115" s="34">
        <f t="shared" si="1"/>
        <v>100</v>
      </c>
    </row>
    <row r="116" spans="1:5" x14ac:dyDescent="0.2">
      <c r="A116" s="39" t="s">
        <v>98</v>
      </c>
      <c r="B116" s="33">
        <v>27779</v>
      </c>
      <c r="C116" s="33">
        <v>27779</v>
      </c>
      <c r="D116" s="33">
        <v>27779</v>
      </c>
      <c r="E116" s="34">
        <f t="shared" si="1"/>
        <v>100</v>
      </c>
    </row>
    <row r="117" spans="1:5" x14ac:dyDescent="0.2">
      <c r="A117" s="39" t="s">
        <v>99</v>
      </c>
      <c r="B117" s="33">
        <v>26063</v>
      </c>
      <c r="C117" s="33">
        <v>26063</v>
      </c>
      <c r="D117" s="33">
        <v>26063</v>
      </c>
      <c r="E117" s="34">
        <f t="shared" si="1"/>
        <v>100</v>
      </c>
    </row>
    <row r="118" spans="1:5" x14ac:dyDescent="0.2">
      <c r="A118" s="40" t="s">
        <v>100</v>
      </c>
      <c r="B118" s="41">
        <v>-43998</v>
      </c>
      <c r="C118" s="41">
        <v>-43998</v>
      </c>
      <c r="D118" s="41">
        <v>-43998</v>
      </c>
      <c r="E118" s="42">
        <f t="shared" si="1"/>
        <v>100</v>
      </c>
    </row>
    <row r="119" spans="1:5" x14ac:dyDescent="0.2">
      <c r="A119" s="36" t="s">
        <v>14</v>
      </c>
      <c r="B119" s="37">
        <f>SUM(B115:B118)</f>
        <v>97135</v>
      </c>
      <c r="C119" s="37">
        <f>SUM(C115:C118)</f>
        <v>97135</v>
      </c>
      <c r="D119" s="37">
        <f>SUM(D115:D118)</f>
        <v>97135</v>
      </c>
      <c r="E119" s="38">
        <f t="shared" si="1"/>
        <v>100</v>
      </c>
    </row>
    <row r="120" spans="1:5" x14ac:dyDescent="0.2">
      <c r="A120" s="36"/>
      <c r="B120" s="43"/>
      <c r="C120" s="43"/>
      <c r="D120" s="43"/>
      <c r="E120" s="44"/>
    </row>
    <row r="121" spans="1:5" x14ac:dyDescent="0.2">
      <c r="A121" s="45" t="s">
        <v>101</v>
      </c>
      <c r="B121" s="41"/>
      <c r="C121" s="41"/>
      <c r="D121" s="41"/>
      <c r="E121" s="42"/>
    </row>
    <row r="122" spans="1:5" x14ac:dyDescent="0.2">
      <c r="A122" s="40" t="s">
        <v>102</v>
      </c>
      <c r="B122" s="41">
        <v>110216</v>
      </c>
      <c r="C122" s="41">
        <v>110216</v>
      </c>
      <c r="D122" s="41">
        <v>110216</v>
      </c>
      <c r="E122" s="42">
        <f t="shared" si="1"/>
        <v>100</v>
      </c>
    </row>
    <row r="123" spans="1:5" x14ac:dyDescent="0.2">
      <c r="A123" s="40" t="s">
        <v>103</v>
      </c>
      <c r="B123" s="41">
        <v>14392</v>
      </c>
      <c r="C123" s="41">
        <v>14392</v>
      </c>
      <c r="D123" s="41">
        <v>14392</v>
      </c>
      <c r="E123" s="42">
        <f t="shared" si="1"/>
        <v>100</v>
      </c>
    </row>
    <row r="124" spans="1:5" x14ac:dyDescent="0.2">
      <c r="A124" s="40" t="s">
        <v>104</v>
      </c>
      <c r="B124" s="41">
        <v>17838</v>
      </c>
      <c r="C124" s="41">
        <v>17838</v>
      </c>
      <c r="D124" s="41">
        <v>17838</v>
      </c>
      <c r="E124" s="42">
        <f t="shared" si="1"/>
        <v>100</v>
      </c>
    </row>
    <row r="125" spans="1:5" x14ac:dyDescent="0.2">
      <c r="A125" s="46" t="s">
        <v>14</v>
      </c>
      <c r="B125" s="47">
        <f>SUM(B122:B124)</f>
        <v>142446</v>
      </c>
      <c r="C125" s="47">
        <f>SUM(C122:C124)</f>
        <v>142446</v>
      </c>
      <c r="D125" s="47">
        <f>SUM(D122:D124)</f>
        <v>142446</v>
      </c>
      <c r="E125" s="48">
        <f t="shared" si="1"/>
        <v>100</v>
      </c>
    </row>
    <row r="126" spans="1:5" x14ac:dyDescent="0.2">
      <c r="A126" s="45" t="s">
        <v>105</v>
      </c>
      <c r="B126" s="41"/>
      <c r="C126" s="41"/>
      <c r="D126" s="41"/>
      <c r="E126" s="42"/>
    </row>
    <row r="127" spans="1:5" x14ac:dyDescent="0.2">
      <c r="A127" s="40" t="s">
        <v>106</v>
      </c>
      <c r="B127" s="41">
        <v>4631</v>
      </c>
      <c r="C127" s="41">
        <v>4631</v>
      </c>
      <c r="D127" s="41">
        <v>4631</v>
      </c>
      <c r="E127" s="42">
        <f t="shared" si="1"/>
        <v>100</v>
      </c>
    </row>
    <row r="128" spans="1:5" x14ac:dyDescent="0.2">
      <c r="A128" s="40" t="s">
        <v>107</v>
      </c>
      <c r="B128" s="41">
        <v>32432</v>
      </c>
      <c r="C128" s="41">
        <f>32432+2430</f>
        <v>34862</v>
      </c>
      <c r="D128" s="41">
        <f>32432+2430</f>
        <v>34862</v>
      </c>
      <c r="E128" s="42">
        <f t="shared" si="1"/>
        <v>100</v>
      </c>
    </row>
    <row r="129" spans="1:5" x14ac:dyDescent="0.2">
      <c r="A129" s="46" t="s">
        <v>14</v>
      </c>
      <c r="B129" s="49">
        <f>SUM(B127:B128)</f>
        <v>37063</v>
      </c>
      <c r="C129" s="49">
        <f>SUM(C127:C128)</f>
        <v>39493</v>
      </c>
      <c r="D129" s="49">
        <f>SUM(D127:D128)</f>
        <v>39493</v>
      </c>
      <c r="E129" s="50">
        <f t="shared" si="1"/>
        <v>100</v>
      </c>
    </row>
    <row r="130" spans="1:5" x14ac:dyDescent="0.2">
      <c r="A130" s="45" t="s">
        <v>108</v>
      </c>
      <c r="B130" s="41"/>
      <c r="C130" s="41"/>
      <c r="D130" s="41"/>
      <c r="E130" s="42"/>
    </row>
    <row r="131" spans="1:5" x14ac:dyDescent="0.2">
      <c r="A131" s="40" t="s">
        <v>109</v>
      </c>
      <c r="B131" s="41">
        <v>8313</v>
      </c>
      <c r="C131" s="41">
        <v>8313</v>
      </c>
      <c r="D131" s="41">
        <v>8313</v>
      </c>
      <c r="E131" s="42">
        <f t="shared" si="1"/>
        <v>100</v>
      </c>
    </row>
    <row r="132" spans="1:5" x14ac:dyDescent="0.2">
      <c r="A132" s="46" t="s">
        <v>14</v>
      </c>
      <c r="B132" s="49">
        <f>SUM(B131)</f>
        <v>8313</v>
      </c>
      <c r="C132" s="49">
        <f>SUM(C131)</f>
        <v>8313</v>
      </c>
      <c r="D132" s="49">
        <f>SUM(D131)</f>
        <v>8313</v>
      </c>
      <c r="E132" s="50">
        <f t="shared" si="1"/>
        <v>100</v>
      </c>
    </row>
    <row r="133" spans="1:5" x14ac:dyDescent="0.2">
      <c r="A133" s="45" t="s">
        <v>110</v>
      </c>
      <c r="B133" s="41"/>
      <c r="C133" s="41"/>
      <c r="D133" s="41"/>
      <c r="E133" s="42"/>
    </row>
    <row r="134" spans="1:5" x14ac:dyDescent="0.2">
      <c r="A134" s="40" t="s">
        <v>111</v>
      </c>
      <c r="B134" s="41">
        <v>694</v>
      </c>
      <c r="C134" s="41">
        <v>694</v>
      </c>
      <c r="D134" s="41">
        <v>694</v>
      </c>
      <c r="E134" s="42">
        <f t="shared" si="1"/>
        <v>100</v>
      </c>
    </row>
    <row r="135" spans="1:5" x14ac:dyDescent="0.2">
      <c r="A135" s="51" t="s">
        <v>112</v>
      </c>
      <c r="B135" s="52">
        <v>545</v>
      </c>
      <c r="C135" s="52">
        <f>545+609</f>
        <v>1154</v>
      </c>
      <c r="D135" s="86">
        <f>545+609+1318</f>
        <v>2472</v>
      </c>
      <c r="E135" s="53">
        <f t="shared" si="1"/>
        <v>214.21143847487002</v>
      </c>
    </row>
    <row r="136" spans="1:5" x14ac:dyDescent="0.2">
      <c r="A136" s="51" t="s">
        <v>185</v>
      </c>
      <c r="B136" s="52"/>
      <c r="C136" s="52">
        <v>176</v>
      </c>
      <c r="D136" s="86">
        <v>176</v>
      </c>
      <c r="E136" s="53">
        <f t="shared" si="1"/>
        <v>100</v>
      </c>
    </row>
    <row r="137" spans="1:5" x14ac:dyDescent="0.2">
      <c r="A137" s="51" t="s">
        <v>186</v>
      </c>
      <c r="B137" s="52"/>
      <c r="C137" s="52">
        <v>958</v>
      </c>
      <c r="D137" s="86">
        <v>958</v>
      </c>
      <c r="E137" s="53">
        <f t="shared" si="1"/>
        <v>100</v>
      </c>
    </row>
    <row r="138" spans="1:5" x14ac:dyDescent="0.2">
      <c r="A138" s="51" t="s">
        <v>191</v>
      </c>
      <c r="B138" s="52"/>
      <c r="C138" s="52"/>
      <c r="D138" s="86">
        <v>9212</v>
      </c>
      <c r="E138" s="53"/>
    </row>
    <row r="139" spans="1:5" x14ac:dyDescent="0.2">
      <c r="A139" s="46" t="s">
        <v>14</v>
      </c>
      <c r="B139" s="49">
        <f>SUM(B134:B135)</f>
        <v>1239</v>
      </c>
      <c r="C139" s="49">
        <f>SUM(C134:C137)</f>
        <v>2982</v>
      </c>
      <c r="D139" s="49">
        <f>SUM(D134:D138)</f>
        <v>13512</v>
      </c>
      <c r="E139" s="50">
        <f t="shared" si="1"/>
        <v>453.11871227364185</v>
      </c>
    </row>
    <row r="140" spans="1:5" x14ac:dyDescent="0.2">
      <c r="A140" s="28" t="s">
        <v>113</v>
      </c>
      <c r="B140" s="33"/>
      <c r="C140" s="33"/>
      <c r="D140" s="33"/>
      <c r="E140" s="34"/>
    </row>
    <row r="141" spans="1:5" x14ac:dyDescent="0.2">
      <c r="A141" s="28" t="s">
        <v>114</v>
      </c>
      <c r="B141" s="33">
        <v>1400</v>
      </c>
      <c r="C141" s="33">
        <v>1400</v>
      </c>
      <c r="D141" s="33">
        <v>1400</v>
      </c>
      <c r="E141" s="34">
        <f t="shared" si="1"/>
        <v>100</v>
      </c>
    </row>
    <row r="142" spans="1:5" hidden="1" x14ac:dyDescent="0.2">
      <c r="A142" s="40" t="s">
        <v>115</v>
      </c>
      <c r="B142" s="41">
        <v>0</v>
      </c>
      <c r="C142" s="41">
        <v>0</v>
      </c>
      <c r="D142" s="41">
        <v>0</v>
      </c>
      <c r="E142" s="42" t="e">
        <f t="shared" ref="E142:E205" si="2">D142/C142*100</f>
        <v>#DIV/0!</v>
      </c>
    </row>
    <row r="143" spans="1:5" hidden="1" x14ac:dyDescent="0.2">
      <c r="A143" s="40" t="s">
        <v>116</v>
      </c>
      <c r="B143" s="33">
        <v>0</v>
      </c>
      <c r="C143" s="33">
        <v>0</v>
      </c>
      <c r="D143" s="33">
        <v>0</v>
      </c>
      <c r="E143" s="34" t="e">
        <f t="shared" si="2"/>
        <v>#DIV/0!</v>
      </c>
    </row>
    <row r="144" spans="1:5" hidden="1" x14ac:dyDescent="0.2">
      <c r="A144" s="28"/>
      <c r="B144" s="33">
        <v>0</v>
      </c>
      <c r="C144" s="33">
        <v>0</v>
      </c>
      <c r="D144" s="33">
        <v>0</v>
      </c>
      <c r="E144" s="34" t="e">
        <f t="shared" si="2"/>
        <v>#DIV/0!</v>
      </c>
    </row>
    <row r="145" spans="1:5" hidden="1" x14ac:dyDescent="0.2">
      <c r="A145" s="28" t="s">
        <v>117</v>
      </c>
      <c r="B145" s="33"/>
      <c r="C145" s="33"/>
      <c r="D145" s="33"/>
      <c r="E145" s="34" t="e">
        <f t="shared" si="2"/>
        <v>#DIV/0!</v>
      </c>
    </row>
    <row r="146" spans="1:5" hidden="1" x14ac:dyDescent="0.2">
      <c r="A146" s="28" t="s">
        <v>118</v>
      </c>
      <c r="B146" s="33">
        <v>0</v>
      </c>
      <c r="C146" s="33">
        <v>0</v>
      </c>
      <c r="D146" s="33">
        <v>0</v>
      </c>
      <c r="E146" s="34" t="e">
        <f t="shared" si="2"/>
        <v>#DIV/0!</v>
      </c>
    </row>
    <row r="147" spans="1:5" x14ac:dyDescent="0.2">
      <c r="A147" s="46" t="s">
        <v>14</v>
      </c>
      <c r="B147" s="49">
        <f>SUM(B141:B146)</f>
        <v>1400</v>
      </c>
      <c r="C147" s="49">
        <f>SUM(C141:C146)</f>
        <v>1400</v>
      </c>
      <c r="D147" s="49">
        <f>SUM(D141:D146)</f>
        <v>1400</v>
      </c>
      <c r="E147" s="50">
        <f t="shared" si="2"/>
        <v>100</v>
      </c>
    </row>
    <row r="148" spans="1:5" hidden="1" x14ac:dyDescent="0.2">
      <c r="A148" s="28" t="s">
        <v>119</v>
      </c>
      <c r="B148" s="33"/>
      <c r="C148" s="33"/>
      <c r="D148" s="33"/>
      <c r="E148" s="34" t="e">
        <f t="shared" si="2"/>
        <v>#DIV/0!</v>
      </c>
    </row>
    <row r="149" spans="1:5" hidden="1" x14ac:dyDescent="0.2">
      <c r="A149" s="28" t="s">
        <v>120</v>
      </c>
      <c r="B149" s="33">
        <v>0</v>
      </c>
      <c r="C149" s="33">
        <v>0</v>
      </c>
      <c r="D149" s="33">
        <v>0</v>
      </c>
      <c r="E149" s="34" t="e">
        <f t="shared" si="2"/>
        <v>#DIV/0!</v>
      </c>
    </row>
    <row r="150" spans="1:5" hidden="1" x14ac:dyDescent="0.2">
      <c r="A150" s="28" t="s">
        <v>121</v>
      </c>
      <c r="B150" s="33"/>
      <c r="C150" s="33"/>
      <c r="D150" s="33"/>
      <c r="E150" s="34" t="e">
        <f t="shared" si="2"/>
        <v>#DIV/0!</v>
      </c>
    </row>
    <row r="151" spans="1:5" hidden="1" x14ac:dyDescent="0.2">
      <c r="A151" s="40" t="s">
        <v>122</v>
      </c>
      <c r="B151" s="43"/>
      <c r="C151" s="43"/>
      <c r="D151" s="43"/>
      <c r="E151" s="44" t="e">
        <f t="shared" si="2"/>
        <v>#DIV/0!</v>
      </c>
    </row>
    <row r="152" spans="1:5" hidden="1" x14ac:dyDescent="0.2">
      <c r="A152" s="46" t="s">
        <v>14</v>
      </c>
      <c r="B152" s="47">
        <v>0</v>
      </c>
      <c r="C152" s="47">
        <v>0</v>
      </c>
      <c r="D152" s="47">
        <v>0</v>
      </c>
      <c r="E152" s="48" t="e">
        <f t="shared" si="2"/>
        <v>#DIV/0!</v>
      </c>
    </row>
    <row r="153" spans="1:5" x14ac:dyDescent="0.2">
      <c r="A153" s="54" t="s">
        <v>123</v>
      </c>
      <c r="B153" s="55">
        <v>0</v>
      </c>
      <c r="C153" s="55">
        <v>0</v>
      </c>
      <c r="D153" s="55">
        <v>0</v>
      </c>
      <c r="E153" s="56"/>
    </row>
    <row r="154" spans="1:5" x14ac:dyDescent="0.2">
      <c r="A154" s="28" t="s">
        <v>124</v>
      </c>
      <c r="B154" s="33"/>
      <c r="C154" s="33"/>
      <c r="D154" s="33"/>
      <c r="E154" s="34"/>
    </row>
    <row r="155" spans="1:5" x14ac:dyDescent="0.2">
      <c r="A155" s="28" t="s">
        <v>125</v>
      </c>
      <c r="B155" s="33"/>
      <c r="C155" s="33"/>
      <c r="D155" s="33"/>
      <c r="E155" s="34"/>
    </row>
    <row r="156" spans="1:5" x14ac:dyDescent="0.2">
      <c r="A156" s="40" t="s">
        <v>126</v>
      </c>
      <c r="B156" s="37"/>
      <c r="C156" s="37"/>
      <c r="D156" s="37"/>
      <c r="E156" s="38"/>
    </row>
    <row r="157" spans="1:5" ht="15.75" customHeight="1" x14ac:dyDescent="0.2">
      <c r="A157" s="57" t="s">
        <v>127</v>
      </c>
      <c r="B157" s="58">
        <f>SUM(B113+B119+B125+B129+B132+B139+B147+B153)</f>
        <v>287596</v>
      </c>
      <c r="C157" s="58">
        <f>SUM(C113+C119+C125+C129+C132+C139+C147+C153)</f>
        <v>291769</v>
      </c>
      <c r="D157" s="58">
        <f>SUM(D113+D119+D125+D129+D132+D139+D147+D153)</f>
        <v>302299</v>
      </c>
      <c r="E157" s="59">
        <f t="shared" si="2"/>
        <v>103.60901946402805</v>
      </c>
    </row>
    <row r="158" spans="1:5" x14ac:dyDescent="0.2">
      <c r="A158" s="8" t="s">
        <v>128</v>
      </c>
      <c r="B158" s="7"/>
      <c r="C158" s="7"/>
      <c r="D158" s="7"/>
      <c r="E158" s="7"/>
    </row>
    <row r="159" spans="1:5" x14ac:dyDescent="0.2">
      <c r="A159" s="8" t="s">
        <v>129</v>
      </c>
      <c r="B159" s="7"/>
      <c r="C159" s="7"/>
      <c r="D159" s="7"/>
      <c r="E159" s="7"/>
    </row>
    <row r="160" spans="1:5" x14ac:dyDescent="0.2">
      <c r="A160" s="9" t="s">
        <v>130</v>
      </c>
      <c r="B160" s="7">
        <v>5000</v>
      </c>
      <c r="C160" s="7">
        <v>5000</v>
      </c>
      <c r="D160" s="7">
        <v>5000</v>
      </c>
      <c r="E160" s="7">
        <f t="shared" si="2"/>
        <v>100</v>
      </c>
    </row>
    <row r="161" spans="1:5" x14ac:dyDescent="0.2">
      <c r="A161" s="9" t="s">
        <v>131</v>
      </c>
      <c r="B161" s="13"/>
      <c r="C161" s="13"/>
      <c r="D161" s="13"/>
      <c r="E161" s="13"/>
    </row>
    <row r="162" spans="1:5" hidden="1" x14ac:dyDescent="0.2">
      <c r="A162" s="9" t="s">
        <v>132</v>
      </c>
      <c r="B162" s="7"/>
      <c r="C162" s="7"/>
      <c r="D162" s="7"/>
      <c r="E162" s="7" t="e">
        <f t="shared" si="2"/>
        <v>#DIV/0!</v>
      </c>
    </row>
    <row r="163" spans="1:5" hidden="1" x14ac:dyDescent="0.2">
      <c r="A163" s="9" t="s">
        <v>133</v>
      </c>
      <c r="B163" s="7"/>
      <c r="C163" s="7"/>
      <c r="D163" s="7"/>
      <c r="E163" s="7" t="e">
        <f t="shared" si="2"/>
        <v>#DIV/0!</v>
      </c>
    </row>
    <row r="164" spans="1:5" hidden="1" x14ac:dyDescent="0.2">
      <c r="A164" s="9" t="s">
        <v>134</v>
      </c>
      <c r="B164" s="7"/>
      <c r="C164" s="7"/>
      <c r="D164" s="7"/>
      <c r="E164" s="7" t="e">
        <f t="shared" si="2"/>
        <v>#DIV/0!</v>
      </c>
    </row>
    <row r="165" spans="1:5" x14ac:dyDescent="0.2">
      <c r="A165" s="10" t="s">
        <v>14</v>
      </c>
      <c r="B165" s="21">
        <f>SUM(B160:B164)</f>
        <v>5000</v>
      </c>
      <c r="C165" s="21">
        <f>SUM(C160:C164)</f>
        <v>5000</v>
      </c>
      <c r="D165" s="21">
        <f>SUM(D160:D164)</f>
        <v>5000</v>
      </c>
      <c r="E165" s="21">
        <f t="shared" si="2"/>
        <v>100</v>
      </c>
    </row>
    <row r="166" spans="1:5" x14ac:dyDescent="0.2">
      <c r="A166" s="8" t="s">
        <v>135</v>
      </c>
      <c r="B166" s="7"/>
      <c r="C166" s="7"/>
      <c r="D166" s="7"/>
      <c r="E166" s="7"/>
    </row>
    <row r="167" spans="1:5" x14ac:dyDescent="0.2">
      <c r="A167" s="9" t="s">
        <v>136</v>
      </c>
      <c r="B167" s="7"/>
      <c r="C167" s="7"/>
      <c r="D167" s="7"/>
      <c r="E167" s="7"/>
    </row>
    <row r="168" spans="1:5" ht="12" customHeight="1" x14ac:dyDescent="0.2">
      <c r="A168" s="9" t="s">
        <v>137</v>
      </c>
      <c r="B168" s="7"/>
      <c r="C168" s="7"/>
      <c r="D168" s="7"/>
      <c r="E168" s="7"/>
    </row>
    <row r="169" spans="1:5" hidden="1" x14ac:dyDescent="0.2">
      <c r="A169" s="9" t="s">
        <v>138</v>
      </c>
      <c r="B169" s="7"/>
      <c r="C169" s="7"/>
      <c r="D169" s="7"/>
      <c r="E169" s="7" t="e">
        <f t="shared" si="2"/>
        <v>#DIV/0!</v>
      </c>
    </row>
    <row r="170" spans="1:5" hidden="1" x14ac:dyDescent="0.2">
      <c r="A170" s="9" t="s">
        <v>133</v>
      </c>
      <c r="B170" s="7"/>
      <c r="C170" s="7"/>
      <c r="D170" s="7"/>
      <c r="E170" s="7" t="e">
        <f t="shared" si="2"/>
        <v>#DIV/0!</v>
      </c>
    </row>
    <row r="171" spans="1:5" ht="13.5" customHeight="1" x14ac:dyDescent="0.2">
      <c r="A171" s="10" t="s">
        <v>14</v>
      </c>
      <c r="B171" s="21"/>
      <c r="C171" s="21"/>
      <c r="D171" s="21"/>
      <c r="E171" s="21"/>
    </row>
    <row r="172" spans="1:5" hidden="1" x14ac:dyDescent="0.2">
      <c r="A172" s="60" t="s">
        <v>139</v>
      </c>
      <c r="B172" s="7"/>
      <c r="C172" s="7"/>
      <c r="D172" s="7"/>
      <c r="E172" s="7" t="e">
        <f t="shared" si="2"/>
        <v>#DIV/0!</v>
      </c>
    </row>
    <row r="173" spans="1:5" hidden="1" x14ac:dyDescent="0.2">
      <c r="A173" s="9" t="s">
        <v>140</v>
      </c>
      <c r="B173" s="7"/>
      <c r="C173" s="7"/>
      <c r="D173" s="7"/>
      <c r="E173" s="7" t="e">
        <f t="shared" si="2"/>
        <v>#DIV/0!</v>
      </c>
    </row>
    <row r="174" spans="1:5" hidden="1" x14ac:dyDescent="0.2">
      <c r="A174" s="9" t="s">
        <v>141</v>
      </c>
      <c r="B174" s="7"/>
      <c r="C174" s="7"/>
      <c r="D174" s="7"/>
      <c r="E174" s="7" t="e">
        <f t="shared" si="2"/>
        <v>#DIV/0!</v>
      </c>
    </row>
    <row r="175" spans="1:5" hidden="1" x14ac:dyDescent="0.2">
      <c r="A175" s="9" t="s">
        <v>142</v>
      </c>
      <c r="B175" s="7"/>
      <c r="C175" s="7"/>
      <c r="D175" s="7"/>
      <c r="E175" s="7" t="e">
        <f t="shared" si="2"/>
        <v>#DIV/0!</v>
      </c>
    </row>
    <row r="176" spans="1:5" ht="12.75" hidden="1" customHeight="1" x14ac:dyDescent="0.2">
      <c r="A176" s="9" t="s">
        <v>143</v>
      </c>
      <c r="B176" s="7"/>
      <c r="C176" s="7"/>
      <c r="D176" s="7"/>
      <c r="E176" s="7" t="e">
        <f t="shared" si="2"/>
        <v>#DIV/0!</v>
      </c>
    </row>
    <row r="177" spans="1:5" hidden="1" x14ac:dyDescent="0.2">
      <c r="A177" s="10" t="s">
        <v>14</v>
      </c>
      <c r="B177" s="21"/>
      <c r="C177" s="21"/>
      <c r="D177" s="21"/>
      <c r="E177" s="21" t="e">
        <f t="shared" si="2"/>
        <v>#DIV/0!</v>
      </c>
    </row>
    <row r="178" spans="1:5" ht="15.75" customHeight="1" thickBot="1" x14ac:dyDescent="0.25">
      <c r="A178" s="61" t="s">
        <v>144</v>
      </c>
      <c r="B178" s="62">
        <f>B165+B171+B177</f>
        <v>5000</v>
      </c>
      <c r="C178" s="62">
        <f>C165+C171+C177</f>
        <v>5000</v>
      </c>
      <c r="D178" s="62">
        <f>D165+D171+D177</f>
        <v>5000</v>
      </c>
      <c r="E178" s="62">
        <f t="shared" si="2"/>
        <v>100</v>
      </c>
    </row>
    <row r="179" spans="1:5" ht="15.75" customHeight="1" thickBot="1" x14ac:dyDescent="0.25">
      <c r="A179" s="63" t="s">
        <v>145</v>
      </c>
      <c r="B179" s="64">
        <v>0</v>
      </c>
      <c r="C179" s="64">
        <v>0</v>
      </c>
      <c r="D179" s="64">
        <v>0</v>
      </c>
      <c r="E179" s="64"/>
    </row>
    <row r="180" spans="1:5" ht="25.5" x14ac:dyDescent="0.2">
      <c r="A180" s="65" t="s">
        <v>146</v>
      </c>
      <c r="B180" s="7"/>
      <c r="C180" s="7"/>
      <c r="D180" s="7"/>
      <c r="E180" s="7"/>
    </row>
    <row r="181" spans="1:5" x14ac:dyDescent="0.2">
      <c r="A181" s="8" t="s">
        <v>147</v>
      </c>
      <c r="B181" s="7"/>
      <c r="C181" s="7"/>
      <c r="D181" s="7"/>
      <c r="E181" s="7"/>
    </row>
    <row r="182" spans="1:5" x14ac:dyDescent="0.2">
      <c r="A182" s="9" t="s">
        <v>148</v>
      </c>
      <c r="B182" s="7"/>
      <c r="C182" s="7"/>
      <c r="D182" s="7"/>
      <c r="E182" s="7"/>
    </row>
    <row r="183" spans="1:5" x14ac:dyDescent="0.2">
      <c r="A183" s="9" t="s">
        <v>149</v>
      </c>
      <c r="B183" s="7">
        <v>21000</v>
      </c>
      <c r="C183" s="7">
        <v>21000</v>
      </c>
      <c r="D183" s="7">
        <v>21000</v>
      </c>
      <c r="E183" s="7">
        <f t="shared" si="2"/>
        <v>100</v>
      </c>
    </row>
    <row r="184" spans="1:5" x14ac:dyDescent="0.2">
      <c r="A184" s="9" t="s">
        <v>150</v>
      </c>
      <c r="B184" s="7"/>
      <c r="C184" s="7"/>
      <c r="D184" s="7"/>
      <c r="E184" s="7"/>
    </row>
    <row r="185" spans="1:5" x14ac:dyDescent="0.2">
      <c r="A185" s="10" t="s">
        <v>14</v>
      </c>
      <c r="B185" s="11">
        <f>SUM(B183:B184)</f>
        <v>21000</v>
      </c>
      <c r="C185" s="11">
        <f>SUM(C183:C184)</f>
        <v>21000</v>
      </c>
      <c r="D185" s="11">
        <f>SUM(D183:D184)</f>
        <v>21000</v>
      </c>
      <c r="E185" s="11">
        <f t="shared" si="2"/>
        <v>100</v>
      </c>
    </row>
    <row r="186" spans="1:5" hidden="1" x14ac:dyDescent="0.2">
      <c r="A186" s="9" t="s">
        <v>151</v>
      </c>
      <c r="B186" s="7"/>
      <c r="C186" s="7"/>
      <c r="D186" s="7"/>
      <c r="E186" s="7" t="e">
        <f t="shared" si="2"/>
        <v>#DIV/0!</v>
      </c>
    </row>
    <row r="187" spans="1:5" hidden="1" x14ac:dyDescent="0.2">
      <c r="A187" s="9" t="s">
        <v>152</v>
      </c>
      <c r="B187" s="7"/>
      <c r="C187" s="7"/>
      <c r="D187" s="7"/>
      <c r="E187" s="7" t="e">
        <f t="shared" si="2"/>
        <v>#DIV/0!</v>
      </c>
    </row>
    <row r="188" spans="1:5" hidden="1" x14ac:dyDescent="0.2">
      <c r="A188" s="9" t="s">
        <v>153</v>
      </c>
      <c r="B188" s="7"/>
      <c r="C188" s="7"/>
      <c r="D188" s="7"/>
      <c r="E188" s="7" t="e">
        <f t="shared" si="2"/>
        <v>#DIV/0!</v>
      </c>
    </row>
    <row r="189" spans="1:5" hidden="1" x14ac:dyDescent="0.2">
      <c r="A189" s="9" t="s">
        <v>154</v>
      </c>
      <c r="B189" s="7"/>
      <c r="C189" s="7"/>
      <c r="D189" s="7"/>
      <c r="E189" s="7" t="e">
        <f t="shared" si="2"/>
        <v>#DIV/0!</v>
      </c>
    </row>
    <row r="190" spans="1:5" hidden="1" x14ac:dyDescent="0.2">
      <c r="A190" s="9" t="s">
        <v>155</v>
      </c>
      <c r="B190" s="7"/>
      <c r="C190" s="7"/>
      <c r="D190" s="7"/>
      <c r="E190" s="7" t="e">
        <f t="shared" si="2"/>
        <v>#DIV/0!</v>
      </c>
    </row>
    <row r="191" spans="1:5" hidden="1" x14ac:dyDescent="0.2">
      <c r="A191" s="9" t="s">
        <v>156</v>
      </c>
      <c r="B191" s="7"/>
      <c r="C191" s="7"/>
      <c r="D191" s="7"/>
      <c r="E191" s="7" t="e">
        <f t="shared" si="2"/>
        <v>#DIV/0!</v>
      </c>
    </row>
    <row r="192" spans="1:5" hidden="1" x14ac:dyDescent="0.2">
      <c r="A192" s="9" t="s">
        <v>157</v>
      </c>
      <c r="B192" s="7"/>
      <c r="C192" s="7"/>
      <c r="D192" s="7"/>
      <c r="E192" s="7" t="e">
        <f t="shared" si="2"/>
        <v>#DIV/0!</v>
      </c>
    </row>
    <row r="193" spans="1:5" hidden="1" x14ac:dyDescent="0.2">
      <c r="A193" s="10" t="s">
        <v>14</v>
      </c>
      <c r="B193" s="11">
        <f>SUM(B188:B192)</f>
        <v>0</v>
      </c>
      <c r="C193" s="11">
        <f>SUM(C188:C192)</f>
        <v>0</v>
      </c>
      <c r="D193" s="11">
        <f>SUM(D188:D192)</f>
        <v>0</v>
      </c>
      <c r="E193" s="11" t="e">
        <f t="shared" si="2"/>
        <v>#DIV/0!</v>
      </c>
    </row>
    <row r="194" spans="1:5" x14ac:dyDescent="0.2">
      <c r="A194" s="9" t="s">
        <v>158</v>
      </c>
      <c r="B194" s="7"/>
      <c r="C194" s="7"/>
      <c r="D194" s="7"/>
      <c r="E194" s="7"/>
    </row>
    <row r="195" spans="1:5" x14ac:dyDescent="0.2">
      <c r="A195" s="9" t="s">
        <v>159</v>
      </c>
      <c r="B195" s="7">
        <v>15664</v>
      </c>
      <c r="C195" s="7">
        <v>15664</v>
      </c>
      <c r="D195" s="7">
        <v>15664</v>
      </c>
      <c r="E195" s="7">
        <f t="shared" si="2"/>
        <v>100</v>
      </c>
    </row>
    <row r="196" spans="1:5" x14ac:dyDescent="0.2">
      <c r="A196" s="9" t="s">
        <v>160</v>
      </c>
      <c r="B196" s="7">
        <v>361</v>
      </c>
      <c r="C196" s="7">
        <v>361</v>
      </c>
      <c r="D196" s="7">
        <v>361</v>
      </c>
      <c r="E196" s="7">
        <f t="shared" si="2"/>
        <v>100</v>
      </c>
    </row>
    <row r="197" spans="1:5" x14ac:dyDescent="0.2">
      <c r="A197" s="9" t="s">
        <v>161</v>
      </c>
      <c r="B197" s="7"/>
      <c r="C197" s="7"/>
      <c r="D197" s="7"/>
      <c r="E197" s="7"/>
    </row>
    <row r="198" spans="1:5" x14ac:dyDescent="0.2">
      <c r="A198" s="9" t="s">
        <v>162</v>
      </c>
      <c r="B198" s="7"/>
      <c r="C198" s="7"/>
      <c r="D198" s="7"/>
      <c r="E198" s="7"/>
    </row>
    <row r="199" spans="1:5" x14ac:dyDescent="0.2">
      <c r="A199" s="10" t="s">
        <v>14</v>
      </c>
      <c r="B199" s="11">
        <f>SUM(B195:B198)</f>
        <v>16025</v>
      </c>
      <c r="C199" s="11">
        <f>SUM(C195:C198)</f>
        <v>16025</v>
      </c>
      <c r="D199" s="11">
        <f>SUM(D195:D198)</f>
        <v>16025</v>
      </c>
      <c r="E199" s="11">
        <f t="shared" si="2"/>
        <v>100</v>
      </c>
    </row>
    <row r="200" spans="1:5" x14ac:dyDescent="0.2">
      <c r="A200" s="66" t="s">
        <v>163</v>
      </c>
      <c r="B200" s="15">
        <f>SUM(B199,B193,B185)</f>
        <v>37025</v>
      </c>
      <c r="C200" s="15">
        <f>SUM(C199,C193,C185)</f>
        <v>37025</v>
      </c>
      <c r="D200" s="15">
        <f>SUM(D199,D193,D185)</f>
        <v>37025</v>
      </c>
      <c r="E200" s="15">
        <f t="shared" si="2"/>
        <v>100</v>
      </c>
    </row>
    <row r="201" spans="1:5" ht="20.25" hidden="1" customHeight="1" x14ac:dyDescent="0.2">
      <c r="A201" s="8" t="s">
        <v>164</v>
      </c>
      <c r="B201" s="7"/>
      <c r="C201" s="7"/>
      <c r="D201" s="7"/>
      <c r="E201" s="7" t="e">
        <f t="shared" si="2"/>
        <v>#DIV/0!</v>
      </c>
    </row>
    <row r="202" spans="1:5" hidden="1" x14ac:dyDescent="0.2">
      <c r="A202" s="9" t="s">
        <v>165</v>
      </c>
      <c r="B202" s="7"/>
      <c r="C202" s="7"/>
      <c r="D202" s="7"/>
      <c r="E202" s="7" t="e">
        <f t="shared" si="2"/>
        <v>#DIV/0!</v>
      </c>
    </row>
    <row r="203" spans="1:5" hidden="1" x14ac:dyDescent="0.2">
      <c r="A203" s="9" t="s">
        <v>166</v>
      </c>
      <c r="B203" s="13"/>
      <c r="C203" s="13"/>
      <c r="D203" s="13"/>
      <c r="E203" s="13" t="e">
        <f t="shared" si="2"/>
        <v>#DIV/0!</v>
      </c>
    </row>
    <row r="204" spans="1:5" hidden="1" x14ac:dyDescent="0.2">
      <c r="A204" s="9" t="s">
        <v>167</v>
      </c>
      <c r="B204" s="13"/>
      <c r="C204" s="13"/>
      <c r="D204" s="13"/>
      <c r="E204" s="13" t="e">
        <f t="shared" si="2"/>
        <v>#DIV/0!</v>
      </c>
    </row>
    <row r="205" spans="1:5" hidden="1" x14ac:dyDescent="0.2">
      <c r="A205" s="9" t="s">
        <v>168</v>
      </c>
      <c r="B205" s="13"/>
      <c r="C205" s="13"/>
      <c r="D205" s="13"/>
      <c r="E205" s="13" t="e">
        <f t="shared" si="2"/>
        <v>#DIV/0!</v>
      </c>
    </row>
    <row r="206" spans="1:5" hidden="1" x14ac:dyDescent="0.2">
      <c r="A206" s="9" t="s">
        <v>169</v>
      </c>
      <c r="B206" s="7"/>
      <c r="C206" s="7"/>
      <c r="D206" s="7"/>
      <c r="E206" s="7" t="e">
        <f t="shared" ref="E206:E233" si="3">D206/C206*100</f>
        <v>#DIV/0!</v>
      </c>
    </row>
    <row r="207" spans="1:5" hidden="1" x14ac:dyDescent="0.2">
      <c r="A207" s="10" t="s">
        <v>14</v>
      </c>
      <c r="B207" s="21">
        <f>SUM(B203:B206)</f>
        <v>0</v>
      </c>
      <c r="C207" s="21">
        <f>SUM(C203:C206)</f>
        <v>0</v>
      </c>
      <c r="D207" s="21">
        <f>SUM(D203:D206)</f>
        <v>0</v>
      </c>
      <c r="E207" s="21" t="e">
        <f t="shared" si="3"/>
        <v>#DIV/0!</v>
      </c>
    </row>
    <row r="208" spans="1:5" hidden="1" x14ac:dyDescent="0.2">
      <c r="A208" s="9"/>
      <c r="B208" s="7"/>
      <c r="C208" s="7"/>
      <c r="D208" s="7"/>
      <c r="E208" s="7" t="e">
        <f t="shared" si="3"/>
        <v>#DIV/0!</v>
      </c>
    </row>
    <row r="209" spans="1:5" hidden="1" x14ac:dyDescent="0.2">
      <c r="A209" s="9"/>
      <c r="B209" s="7"/>
      <c r="C209" s="7"/>
      <c r="D209" s="7"/>
      <c r="E209" s="7" t="e">
        <f t="shared" si="3"/>
        <v>#DIV/0!</v>
      </c>
    </row>
    <row r="210" spans="1:5" hidden="1" x14ac:dyDescent="0.2">
      <c r="A210" s="9"/>
      <c r="B210" s="7"/>
      <c r="C210" s="7"/>
      <c r="D210" s="7"/>
      <c r="E210" s="7" t="e">
        <f t="shared" si="3"/>
        <v>#DIV/0!</v>
      </c>
    </row>
    <row r="211" spans="1:5" hidden="1" x14ac:dyDescent="0.2">
      <c r="A211" s="10" t="s">
        <v>14</v>
      </c>
      <c r="B211" s="21">
        <f>SUM(B209:B210)</f>
        <v>0</v>
      </c>
      <c r="C211" s="21">
        <f>SUM(C209:C210)</f>
        <v>0</v>
      </c>
      <c r="D211" s="21">
        <f>SUM(D209:D210)</f>
        <v>0</v>
      </c>
      <c r="E211" s="21" t="e">
        <f t="shared" si="3"/>
        <v>#DIV/0!</v>
      </c>
    </row>
    <row r="212" spans="1:5" hidden="1" x14ac:dyDescent="0.2">
      <c r="A212" s="67" t="s">
        <v>170</v>
      </c>
      <c r="B212" s="68">
        <f>B207+B211</f>
        <v>0</v>
      </c>
      <c r="C212" s="68">
        <f>C207+C211</f>
        <v>0</v>
      </c>
      <c r="D212" s="68">
        <f>D207+D211</f>
        <v>0</v>
      </c>
      <c r="E212" s="68" t="e">
        <f t="shared" si="3"/>
        <v>#DIV/0!</v>
      </c>
    </row>
    <row r="213" spans="1:5" ht="22.5" customHeight="1" thickBot="1" x14ac:dyDescent="0.25">
      <c r="A213" s="69" t="s">
        <v>171</v>
      </c>
      <c r="B213" s="70">
        <f>B200+B212</f>
        <v>37025</v>
      </c>
      <c r="C213" s="70">
        <f>C200+C212</f>
        <v>37025</v>
      </c>
      <c r="D213" s="70">
        <f>D200+D212</f>
        <v>37025</v>
      </c>
      <c r="E213" s="70">
        <f t="shared" si="3"/>
        <v>100</v>
      </c>
    </row>
    <row r="214" spans="1:5" s="74" customFormat="1" x14ac:dyDescent="0.2">
      <c r="A214" s="71"/>
      <c r="B214" s="72"/>
      <c r="C214" s="72"/>
      <c r="D214" s="72"/>
      <c r="E214" s="73"/>
    </row>
    <row r="215" spans="1:5" x14ac:dyDescent="0.2">
      <c r="A215" s="8" t="s">
        <v>184</v>
      </c>
      <c r="B215" s="7"/>
      <c r="C215" s="7"/>
      <c r="D215" s="7"/>
      <c r="E215" s="7"/>
    </row>
    <row r="216" spans="1:5" x14ac:dyDescent="0.2">
      <c r="A216" s="9" t="s">
        <v>172</v>
      </c>
      <c r="B216" s="7"/>
      <c r="C216" s="7">
        <v>38983</v>
      </c>
      <c r="D216" s="7">
        <v>38983</v>
      </c>
      <c r="E216" s="7">
        <f t="shared" si="3"/>
        <v>100</v>
      </c>
    </row>
    <row r="217" spans="1:5" x14ac:dyDescent="0.2">
      <c r="A217" s="10" t="s">
        <v>14</v>
      </c>
      <c r="B217" s="21"/>
      <c r="C217" s="21"/>
      <c r="D217" s="21"/>
      <c r="E217" s="21"/>
    </row>
    <row r="218" spans="1:5" hidden="1" x14ac:dyDescent="0.2">
      <c r="A218" s="9"/>
      <c r="B218" s="7"/>
      <c r="C218" s="7"/>
      <c r="D218" s="7"/>
      <c r="E218" s="7" t="e">
        <f t="shared" si="3"/>
        <v>#DIV/0!</v>
      </c>
    </row>
    <row r="219" spans="1:5" hidden="1" x14ac:dyDescent="0.2">
      <c r="A219" s="9"/>
      <c r="B219" s="7"/>
      <c r="C219" s="7"/>
      <c r="D219" s="7"/>
      <c r="E219" s="7" t="e">
        <f t="shared" si="3"/>
        <v>#DIV/0!</v>
      </c>
    </row>
    <row r="220" spans="1:5" hidden="1" x14ac:dyDescent="0.2">
      <c r="A220" s="9"/>
      <c r="B220" s="7"/>
      <c r="C220" s="7"/>
      <c r="D220" s="7"/>
      <c r="E220" s="7" t="e">
        <f t="shared" si="3"/>
        <v>#DIV/0!</v>
      </c>
    </row>
    <row r="221" spans="1:5" hidden="1" x14ac:dyDescent="0.2">
      <c r="A221" s="9"/>
      <c r="B221" s="7"/>
      <c r="C221" s="7"/>
      <c r="D221" s="7"/>
      <c r="E221" s="7" t="e">
        <f t="shared" si="3"/>
        <v>#DIV/0!</v>
      </c>
    </row>
    <row r="222" spans="1:5" hidden="1" x14ac:dyDescent="0.2">
      <c r="A222" s="10" t="s">
        <v>14</v>
      </c>
      <c r="B222" s="21">
        <f>SUM(B219:B221)</f>
        <v>0</v>
      </c>
      <c r="C222" s="21">
        <f>SUM(C219:C221)</f>
        <v>0</v>
      </c>
      <c r="D222" s="21">
        <f>SUM(D219:D221)</f>
        <v>0</v>
      </c>
      <c r="E222" s="21" t="e">
        <f t="shared" si="3"/>
        <v>#DIV/0!</v>
      </c>
    </row>
    <row r="223" spans="1:5" ht="21.75" customHeight="1" thickBot="1" x14ac:dyDescent="0.25">
      <c r="A223" s="69" t="s">
        <v>173</v>
      </c>
      <c r="B223" s="70">
        <f>B222+B217</f>
        <v>0</v>
      </c>
      <c r="C223" s="70">
        <f>C222+C216</f>
        <v>38983</v>
      </c>
      <c r="D223" s="70">
        <f>D222+D216</f>
        <v>38983</v>
      </c>
      <c r="E223" s="70">
        <f t="shared" si="3"/>
        <v>100</v>
      </c>
    </row>
    <row r="224" spans="1:5" hidden="1" x14ac:dyDescent="0.2">
      <c r="A224" s="8" t="s">
        <v>174</v>
      </c>
      <c r="B224" s="7"/>
      <c r="C224" s="7"/>
      <c r="D224" s="7"/>
      <c r="E224" s="7" t="e">
        <f t="shared" si="3"/>
        <v>#DIV/0!</v>
      </c>
    </row>
    <row r="225" spans="1:5" ht="12" hidden="1" customHeight="1" x14ac:dyDescent="0.2">
      <c r="A225" s="9" t="s">
        <v>175</v>
      </c>
      <c r="B225" s="7"/>
      <c r="C225" s="7"/>
      <c r="D225" s="7"/>
      <c r="E225" s="7" t="e">
        <f t="shared" si="3"/>
        <v>#DIV/0!</v>
      </c>
    </row>
    <row r="226" spans="1:5" ht="13.5" hidden="1" customHeight="1" x14ac:dyDescent="0.2">
      <c r="A226" s="9" t="s">
        <v>176</v>
      </c>
      <c r="B226" s="7"/>
      <c r="C226" s="7"/>
      <c r="D226" s="7"/>
      <c r="E226" s="7" t="e">
        <f t="shared" si="3"/>
        <v>#DIV/0!</v>
      </c>
    </row>
    <row r="227" spans="1:5" ht="21.75" hidden="1" customHeight="1" x14ac:dyDescent="0.2">
      <c r="A227" s="69" t="s">
        <v>177</v>
      </c>
      <c r="B227" s="75">
        <v>0</v>
      </c>
      <c r="C227" s="75">
        <v>0</v>
      </c>
      <c r="D227" s="75">
        <v>0</v>
      </c>
      <c r="E227" s="75" t="e">
        <f t="shared" si="3"/>
        <v>#DIV/0!</v>
      </c>
    </row>
    <row r="228" spans="1:5" x14ac:dyDescent="0.2">
      <c r="A228" s="8" t="s">
        <v>178</v>
      </c>
      <c r="B228" s="7"/>
      <c r="C228" s="7"/>
      <c r="D228" s="7"/>
      <c r="E228" s="7"/>
    </row>
    <row r="229" spans="1:5" x14ac:dyDescent="0.2">
      <c r="A229" s="9" t="s">
        <v>179</v>
      </c>
      <c r="B229" s="7">
        <v>773142</v>
      </c>
      <c r="C229" s="7">
        <v>773142</v>
      </c>
      <c r="D229" s="7">
        <v>773142</v>
      </c>
      <c r="E229" s="7">
        <f t="shared" si="3"/>
        <v>100</v>
      </c>
    </row>
    <row r="230" spans="1:5" ht="21.75" customHeight="1" thickBot="1" x14ac:dyDescent="0.25">
      <c r="A230" s="69" t="s">
        <v>180</v>
      </c>
      <c r="B230" s="62">
        <f>B229</f>
        <v>773142</v>
      </c>
      <c r="C230" s="62">
        <f>C229</f>
        <v>773142</v>
      </c>
      <c r="D230" s="62">
        <f>D229</f>
        <v>773142</v>
      </c>
      <c r="E230" s="62">
        <f t="shared" si="3"/>
        <v>100</v>
      </c>
    </row>
    <row r="231" spans="1:5" ht="15.75" x14ac:dyDescent="0.25">
      <c r="A231" s="76" t="s">
        <v>181</v>
      </c>
      <c r="B231" s="77">
        <f>SUM(B106+B157+B178+B179+B213+B223+B227+B230)</f>
        <v>1599619</v>
      </c>
      <c r="C231" s="77">
        <f>SUM(C106+C157+C178+C179+C213+C223+C227+C230)</f>
        <v>1645775</v>
      </c>
      <c r="D231" s="77">
        <f>SUM(D106+D157+D178+D179+D213+D223+D227+D230)</f>
        <v>1656305</v>
      </c>
      <c r="E231" s="77">
        <f t="shared" si="3"/>
        <v>100.63982014552415</v>
      </c>
    </row>
    <row r="232" spans="1:5" x14ac:dyDescent="0.2">
      <c r="A232" s="8" t="s">
        <v>188</v>
      </c>
      <c r="B232" s="7"/>
      <c r="C232" s="7">
        <v>77705</v>
      </c>
      <c r="D232" s="7">
        <v>77705</v>
      </c>
      <c r="E232" s="7">
        <f t="shared" si="3"/>
        <v>100</v>
      </c>
    </row>
    <row r="233" spans="1:5" ht="30" customHeight="1" thickBot="1" x14ac:dyDescent="0.3">
      <c r="A233" s="78" t="s">
        <v>182</v>
      </c>
      <c r="B233" s="79">
        <f>B231+B232</f>
        <v>1599619</v>
      </c>
      <c r="C233" s="79">
        <f>C231+C232</f>
        <v>1723480</v>
      </c>
      <c r="D233" s="79">
        <f>D231+D232</f>
        <v>1734010</v>
      </c>
      <c r="E233" s="79">
        <f t="shared" si="3"/>
        <v>100.61097314735304</v>
      </c>
    </row>
    <row r="234" spans="1:5" x14ac:dyDescent="0.2">
      <c r="A234" s="80"/>
    </row>
    <row r="237" spans="1:5" x14ac:dyDescent="0.2">
      <c r="C237" s="83"/>
      <c r="D237" s="83"/>
    </row>
    <row r="238" spans="1:5" x14ac:dyDescent="0.2">
      <c r="C238" s="82"/>
      <c r="D238" s="82"/>
    </row>
    <row r="243" spans="5:5" x14ac:dyDescent="0.2">
      <c r="E243" t="s">
        <v>183</v>
      </c>
    </row>
  </sheetData>
  <mergeCells count="4">
    <mergeCell ref="A3:E3"/>
    <mergeCell ref="A4:E4"/>
    <mergeCell ref="A5:E5"/>
    <mergeCell ref="A6:E6"/>
  </mergeCells>
  <printOptions horizontalCentered="1"/>
  <pageMargins left="0" right="0" top="0.98425196850393704" bottom="0.59055118110236227" header="0.51181102362204722" footer="0.51181102362204722"/>
  <pageSetup paperSize="9" scale="79" orientation="portrait" r:id="rId1"/>
  <headerFooter alignWithMargins="0">
    <oddHeader>&amp;R
1. számú melléklet</oddHeader>
  </headerFooter>
  <rowBreaks count="3" manualBreakCount="3">
    <brk id="69" max="3" man="1"/>
    <brk id="131" max="3" man="1"/>
    <brk id="2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Bevétel</vt:lpstr>
      <vt:lpstr>Bevétel!Nyomtatási_cím</vt:lpstr>
      <vt:lpstr>Bevétel!Nyomtatási_terület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Wágner Ilona</dc:creator>
  <cp:lastModifiedBy>Wágner Ilona</cp:lastModifiedBy>
  <cp:lastPrinted>2014-12-03T11:09:24Z</cp:lastPrinted>
  <dcterms:created xsi:type="dcterms:W3CDTF">2014-05-12T12:38:21Z</dcterms:created>
  <dcterms:modified xsi:type="dcterms:W3CDTF">2014-12-05T11:12:41Z</dcterms:modified>
</cp:coreProperties>
</file>